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hZwdAMachielsen\Downloads\"/>
    </mc:Choice>
  </mc:AlternateContent>
  <xr:revisionPtr revIDLastSave="0" documentId="8_{FC2371F8-D148-489E-AC25-9A1EF93AF51F}" xr6:coauthVersionLast="47" xr6:coauthVersionMax="47" xr10:uidLastSave="{00000000-0000-0000-0000-000000000000}"/>
  <bookViews>
    <workbookView xWindow="28680" yWindow="-120" windowWidth="29040" windowHeight="15840"/>
  </bookViews>
  <sheets>
    <sheet name="Jaaroverzicht Vrienden van" sheetId="1" r:id="rId1"/>
  </sheets>
  <externalReferences>
    <externalReference r:id="rId2"/>
  </externalReferences>
  <definedNames>
    <definedName name="_xlnm.Print_Area" localSheetId="0">'Jaaroverzicht Vrienden van'!$A$1:$H$40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C34" i="1"/>
  <c r="G27" i="1"/>
  <c r="G26" i="1"/>
  <c r="G28" i="1" s="1"/>
  <c r="G31" i="1" s="1"/>
  <c r="G39" i="1" s="1"/>
  <c r="C36" i="1" s="1"/>
  <c r="H14" i="1"/>
  <c r="D14" i="1"/>
  <c r="G11" i="1"/>
  <c r="C9" i="1"/>
  <c r="C8" i="1"/>
  <c r="C14" i="1" s="1"/>
  <c r="G5" i="1"/>
  <c r="C39" i="1" l="1"/>
  <c r="G6" i="1"/>
  <c r="G14" i="1"/>
</calcChain>
</file>

<file path=xl/sharedStrings.xml><?xml version="1.0" encoding="utf-8"?>
<sst xmlns="http://schemas.openxmlformats.org/spreadsheetml/2006/main" count="39" uniqueCount="30">
  <si>
    <t>Balans per 31 december 2022</t>
  </si>
  <si>
    <t>Activa</t>
  </si>
  <si>
    <t>Passiva</t>
  </si>
  <si>
    <t>Vlottende activa</t>
  </si>
  <si>
    <t>Eigen Vermogen</t>
  </si>
  <si>
    <t>Debiteuren</t>
  </si>
  <si>
    <t>Resultaten voorgaande jaren</t>
  </si>
  <si>
    <t>Saldo 2022/2021</t>
  </si>
  <si>
    <t>Bank</t>
  </si>
  <si>
    <t>Rabobank 38.74.29.131</t>
  </si>
  <si>
    <t xml:space="preserve"> </t>
  </si>
  <si>
    <t>Rabobank 1264.649.800</t>
  </si>
  <si>
    <t>Vlottende Passiva</t>
  </si>
  <si>
    <t>R/C Zorgorganisatie Swinhove</t>
  </si>
  <si>
    <t>Balans totaal</t>
  </si>
  <si>
    <t>Toelichting op de balans per 31 december 2022</t>
  </si>
  <si>
    <t>Ontvangsten</t>
  </si>
  <si>
    <t>Uitgaven</t>
  </si>
  <si>
    <t>46711</t>
  </si>
  <si>
    <t>Ontspanning Bewoners</t>
  </si>
  <si>
    <t>Kosten Diverse</t>
  </si>
  <si>
    <t>Kosten IJsvogel</t>
  </si>
  <si>
    <t>Totaal R/C Swinhove</t>
  </si>
  <si>
    <t>Via Rabobank:</t>
  </si>
  <si>
    <t>Donaties</t>
  </si>
  <si>
    <t>Bankkosten 2022</t>
  </si>
  <si>
    <t>Bijdrage 50jr jubileum Swinhove</t>
  </si>
  <si>
    <t>Saldo (verlies)</t>
  </si>
  <si>
    <t>Betaalde rente 2022</t>
  </si>
  <si>
    <t xml:space="preserve">Totaal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</si>
</sst>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sz val="10"/>
      <color rgb="FFFF0000"/>
      <name val="Verdana"/>
      <family val="2"/>
    </font>
    <font>
      <i/>
      <sz val="10"/>
      <color rgb="FFFF0000"/>
      <name val="Verdana"/>
      <family val="2"/>
    </font>
    <font>
      <b/>
      <i/>
      <sz val="10"/>
      <name val="Verdana"/>
      <family val="2"/>
    </font>
    <font>
      <u/>
      <sz val="10"/>
      <name val="Verdana"/>
      <family val="2"/>
    </font>
    <font>
      <i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2" fillId="2" borderId="4" xfId="0" applyFont="1" applyFill="1" applyBorder="1"/>
    <xf numFmtId="0" fontId="1" fillId="2" borderId="4" xfId="0" applyFont="1" applyFill="1" applyBorder="1"/>
    <xf numFmtId="14" fontId="1" fillId="2" borderId="4" xfId="0" applyNumberFormat="1" applyFont="1" applyFill="1" applyBorder="1" applyAlignment="1">
      <alignment horizontal="center" wrapText="1"/>
    </xf>
    <xf numFmtId="0" fontId="2" fillId="2" borderId="5" xfId="0" applyFont="1" applyFill="1" applyBorder="1"/>
    <xf numFmtId="0" fontId="3" fillId="0" borderId="0" xfId="0" applyFont="1"/>
    <xf numFmtId="14" fontId="1" fillId="0" borderId="0" xfId="0" applyNumberFormat="1" applyFont="1" applyAlignment="1">
      <alignment horizontal="center" wrapText="1"/>
    </xf>
    <xf numFmtId="0" fontId="3" fillId="0" borderId="6" xfId="0" applyFont="1" applyBorder="1"/>
    <xf numFmtId="4" fontId="2" fillId="0" borderId="0" xfId="0" applyNumberFormat="1" applyFont="1"/>
    <xf numFmtId="0" fontId="2" fillId="0" borderId="6" xfId="0" applyFont="1" applyBorder="1"/>
    <xf numFmtId="0" fontId="4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49" fontId="1" fillId="0" borderId="0" xfId="0" applyNumberFormat="1" applyFont="1"/>
    <xf numFmtId="4" fontId="1" fillId="0" borderId="7" xfId="0" applyNumberFormat="1" applyFont="1" applyBorder="1"/>
    <xf numFmtId="4" fontId="4" fillId="0" borderId="0" xfId="0" applyNumberFormat="1" applyFont="1"/>
    <xf numFmtId="0" fontId="1" fillId="0" borderId="0" xfId="0" applyFont="1" applyAlignment="1">
      <alignment horizontal="center"/>
    </xf>
    <xf numFmtId="0" fontId="2" fillId="0" borderId="8" xfId="0" applyFont="1" applyBorder="1"/>
    <xf numFmtId="49" fontId="6" fillId="0" borderId="0" xfId="0" applyNumberFormat="1" applyFont="1" applyAlignment="1">
      <alignment horizontal="right"/>
    </xf>
    <xf numFmtId="49" fontId="6" fillId="0" borderId="0" xfId="0" applyNumberFormat="1" applyFont="1"/>
    <xf numFmtId="49" fontId="2" fillId="0" borderId="6" xfId="0" applyNumberFormat="1" applyFont="1" applyBorder="1" applyAlignment="1">
      <alignment horizontal="right"/>
    </xf>
    <xf numFmtId="49" fontId="7" fillId="0" borderId="0" xfId="0" applyNumberFormat="1" applyFont="1"/>
    <xf numFmtId="49" fontId="2" fillId="0" borderId="0" xfId="0" applyNumberFormat="1" applyFont="1"/>
    <xf numFmtId="4" fontId="2" fillId="0" borderId="9" xfId="0" applyNumberFormat="1" applyFont="1" applyBorder="1"/>
    <xf numFmtId="49" fontId="1" fillId="0" borderId="0" xfId="0" applyNumberFormat="1" applyFont="1" applyAlignment="1">
      <alignment horizontal="right" vertical="top"/>
    </xf>
    <xf numFmtId="4" fontId="8" fillId="0" borderId="0" xfId="0" applyNumberFormat="1" applyFont="1"/>
    <xf numFmtId="0" fontId="2" fillId="0" borderId="6" xfId="0" applyFont="1" applyBorder="1" applyAlignment="1">
      <alignment horizontal="right"/>
    </xf>
    <xf numFmtId="49" fontId="2" fillId="0" borderId="6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v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aroverzicht SvvS 2022 corr"/>
      <sheetName val="Jaaroverzicht SvvS 2022"/>
      <sheetName val="Nota afrekening 2022 corr"/>
      <sheetName val="Nota afrekening 2022"/>
      <sheetName val="11000 SvvS afr 2022 verg"/>
      <sheetName val="11000 SvvS afr 2022 corr"/>
      <sheetName val="11000 SvvS afr 2022"/>
      <sheetName val="11000 SvvS Banken 2022"/>
      <sheetName val="Bankafschriften downloaden"/>
      <sheetName val="11000 SvvS Banken 2021"/>
      <sheetName val="Facturen 2022"/>
      <sheetName val="GBR 11000 SVvS"/>
    </sheetNames>
    <sheetDataSet>
      <sheetData sheetId="0"/>
      <sheetData sheetId="1" refreshError="1"/>
      <sheetData sheetId="2">
        <row r="25">
          <cell r="E25">
            <v>1119.72</v>
          </cell>
        </row>
        <row r="26">
          <cell r="E26">
            <v>158.20000000000005</v>
          </cell>
        </row>
      </sheetData>
      <sheetData sheetId="3" refreshError="1"/>
      <sheetData sheetId="4" refreshError="1"/>
      <sheetData sheetId="5">
        <row r="27">
          <cell r="E27">
            <v>1277.92</v>
          </cell>
        </row>
      </sheetData>
      <sheetData sheetId="6" refreshError="1"/>
      <sheetData sheetId="7">
        <row r="7">
          <cell r="D7">
            <v>15.79</v>
          </cell>
        </row>
        <row r="8">
          <cell r="D8">
            <v>16.79</v>
          </cell>
        </row>
        <row r="9">
          <cell r="D9">
            <v>16.79</v>
          </cell>
        </row>
        <row r="10">
          <cell r="D10">
            <v>16.79</v>
          </cell>
        </row>
        <row r="11">
          <cell r="D11">
            <v>16.79</v>
          </cell>
        </row>
        <row r="12">
          <cell r="D12">
            <v>16.79</v>
          </cell>
        </row>
        <row r="13">
          <cell r="D13">
            <v>16.79</v>
          </cell>
        </row>
        <row r="16">
          <cell r="D16">
            <v>19.829999999999998</v>
          </cell>
        </row>
        <row r="17">
          <cell r="E17">
            <v>248.95</v>
          </cell>
        </row>
        <row r="18">
          <cell r="D18">
            <v>19.78</v>
          </cell>
        </row>
        <row r="19">
          <cell r="E19">
            <v>100</v>
          </cell>
        </row>
        <row r="20">
          <cell r="D20">
            <v>17.03</v>
          </cell>
        </row>
        <row r="21">
          <cell r="E21">
            <v>100</v>
          </cell>
        </row>
        <row r="22">
          <cell r="D22">
            <v>19.78</v>
          </cell>
        </row>
        <row r="25">
          <cell r="D25">
            <v>19.829999999999998</v>
          </cell>
        </row>
        <row r="29">
          <cell r="E29">
            <v>1524.2499999999891</v>
          </cell>
        </row>
        <row r="42">
          <cell r="E42">
            <v>281648.48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06"/>
  <sheetViews>
    <sheetView tabSelected="1" zoomScaleNormal="100" workbookViewId="0">
      <selection activeCell="B31" sqref="B31"/>
    </sheetView>
  </sheetViews>
  <sheetFormatPr defaultRowHeight="12.75" x14ac:dyDescent="0.2"/>
  <cols>
    <col min="1" max="1" width="9.28515625" style="4" customWidth="1"/>
    <col min="2" max="2" width="43.7109375" style="4" customWidth="1"/>
    <col min="3" max="3" width="14.85546875" style="4" bestFit="1" customWidth="1"/>
    <col min="4" max="4" width="14.85546875" style="4" customWidth="1"/>
    <col min="5" max="5" width="13.140625" style="4" customWidth="1"/>
    <col min="6" max="6" width="56.28515625" style="4" bestFit="1" customWidth="1"/>
    <col min="7" max="7" width="14.85546875" style="4" bestFit="1" customWidth="1"/>
    <col min="8" max="8" width="15.28515625" style="4" customWidth="1"/>
    <col min="9" max="9" width="10.42578125" style="4" bestFit="1" customWidth="1"/>
    <col min="10" max="10" width="13.28515625" style="4" customWidth="1"/>
    <col min="11" max="12" width="11.42578125" style="4" bestFit="1" customWidth="1"/>
    <col min="13" max="13" width="17.85546875" style="4" bestFit="1" customWidth="1"/>
    <col min="14" max="16384" width="9.140625" style="4"/>
  </cols>
  <sheetData>
    <row r="1" spans="1:12" x14ac:dyDescent="0.2">
      <c r="A1" s="1" t="s">
        <v>0</v>
      </c>
      <c r="B1" s="2"/>
      <c r="C1" s="2"/>
      <c r="D1" s="2"/>
      <c r="E1" s="2"/>
      <c r="F1" s="2"/>
      <c r="G1" s="2"/>
      <c r="H1" s="3"/>
    </row>
    <row r="3" spans="1:12" x14ac:dyDescent="0.2">
      <c r="A3" s="5"/>
      <c r="B3" s="6" t="s">
        <v>1</v>
      </c>
      <c r="C3" s="7">
        <v>44926</v>
      </c>
      <c r="D3" s="7">
        <v>44561</v>
      </c>
      <c r="E3" s="8"/>
      <c r="F3" s="6" t="s">
        <v>2</v>
      </c>
      <c r="G3" s="7">
        <v>44926</v>
      </c>
      <c r="H3" s="7">
        <v>44561</v>
      </c>
    </row>
    <row r="4" spans="1:12" x14ac:dyDescent="0.2">
      <c r="A4" s="9" t="s">
        <v>3</v>
      </c>
      <c r="C4" s="10"/>
      <c r="D4" s="10"/>
      <c r="E4" s="11" t="s">
        <v>4</v>
      </c>
      <c r="G4" s="10"/>
      <c r="H4" s="10"/>
    </row>
    <row r="5" spans="1:12" x14ac:dyDescent="0.2">
      <c r="A5" s="4">
        <v>13001</v>
      </c>
      <c r="B5" s="4" t="s">
        <v>5</v>
      </c>
      <c r="C5" s="12">
        <v>0</v>
      </c>
      <c r="D5" s="12">
        <v>0</v>
      </c>
      <c r="E5" s="13">
        <v>5111</v>
      </c>
      <c r="F5" s="4" t="s">
        <v>6</v>
      </c>
      <c r="G5" s="12">
        <f>+H5+H6</f>
        <v>303441.14999999997</v>
      </c>
      <c r="H5" s="12">
        <v>262272.05</v>
      </c>
    </row>
    <row r="6" spans="1:12" x14ac:dyDescent="0.2">
      <c r="A6" s="9"/>
      <c r="C6" s="10"/>
      <c r="D6" s="10"/>
      <c r="E6" s="13"/>
      <c r="F6" s="4" t="s">
        <v>7</v>
      </c>
      <c r="G6" s="12">
        <f>-+C36</f>
        <v>-21546.34</v>
      </c>
      <c r="H6" s="12">
        <v>41169.1</v>
      </c>
      <c r="J6" s="14"/>
    </row>
    <row r="7" spans="1:12" x14ac:dyDescent="0.2">
      <c r="A7" s="9"/>
      <c r="B7" s="15" t="s">
        <v>8</v>
      </c>
      <c r="C7" s="10"/>
      <c r="D7" s="10"/>
      <c r="E7" s="13"/>
    </row>
    <row r="8" spans="1:12" x14ac:dyDescent="0.2">
      <c r="A8" s="4">
        <v>13202</v>
      </c>
      <c r="B8" s="16" t="s">
        <v>9</v>
      </c>
      <c r="C8" s="12">
        <f>'[1]11000 SvvS Banken 2022'!E29</f>
        <v>1524.2499999999891</v>
      </c>
      <c r="D8" s="12">
        <v>2236.919999999991</v>
      </c>
      <c r="E8" s="13"/>
      <c r="F8" s="4" t="s">
        <v>10</v>
      </c>
      <c r="G8" s="12"/>
      <c r="H8" s="12"/>
      <c r="L8" s="12"/>
    </row>
    <row r="9" spans="1:12" x14ac:dyDescent="0.2">
      <c r="A9" s="4">
        <v>13203</v>
      </c>
      <c r="B9" s="4" t="s">
        <v>11</v>
      </c>
      <c r="C9" s="12">
        <f>'[1]11000 SvvS Banken 2022'!E42</f>
        <v>281648.48</v>
      </c>
      <c r="D9" s="12">
        <v>304153.07</v>
      </c>
      <c r="E9" s="11" t="s">
        <v>12</v>
      </c>
      <c r="G9" s="12"/>
      <c r="H9" s="12"/>
      <c r="L9" s="12"/>
    </row>
    <row r="10" spans="1:12" x14ac:dyDescent="0.2">
      <c r="B10" s="17"/>
      <c r="D10" s="12"/>
      <c r="E10" s="13"/>
      <c r="H10" s="12"/>
      <c r="L10" s="12"/>
    </row>
    <row r="11" spans="1:12" x14ac:dyDescent="0.2">
      <c r="E11" s="13">
        <v>11000</v>
      </c>
      <c r="F11" s="4" t="s">
        <v>13</v>
      </c>
      <c r="G11" s="12">
        <f>'[1]11000 SvvS afr 2022 corr'!E27</f>
        <v>1277.92</v>
      </c>
      <c r="H11" s="12">
        <v>2948.8399999999997</v>
      </c>
      <c r="L11" s="12"/>
    </row>
    <row r="12" spans="1:12" x14ac:dyDescent="0.2">
      <c r="E12" s="13"/>
      <c r="H12" s="12"/>
    </row>
    <row r="13" spans="1:12" x14ac:dyDescent="0.2">
      <c r="E13" s="13"/>
      <c r="H13" s="12"/>
    </row>
    <row r="14" spans="1:12" ht="13.5" thickBot="1" x14ac:dyDescent="0.25">
      <c r="B14" s="18" t="s">
        <v>14</v>
      </c>
      <c r="C14" s="19">
        <f>SUM(C5:C13)</f>
        <v>283172.73</v>
      </c>
      <c r="D14" s="19">
        <f>SUM(D5:D13)</f>
        <v>306389.99</v>
      </c>
      <c r="E14" s="13"/>
      <c r="F14" s="18" t="s">
        <v>14</v>
      </c>
      <c r="G14" s="19">
        <f>SUM(G5:G13)</f>
        <v>283172.72999999992</v>
      </c>
      <c r="H14" s="19">
        <f>SUM(H5:H13)</f>
        <v>306389.99</v>
      </c>
      <c r="J14" s="12"/>
      <c r="L14" s="12"/>
    </row>
    <row r="15" spans="1:12" ht="13.5" thickTop="1" x14ac:dyDescent="0.2">
      <c r="G15" s="12"/>
    </row>
    <row r="16" spans="1:12" x14ac:dyDescent="0.2">
      <c r="D16" s="12"/>
      <c r="G16" s="12"/>
      <c r="H16" s="12"/>
      <c r="I16" s="12"/>
      <c r="K16" s="12"/>
    </row>
    <row r="17" spans="1:11" x14ac:dyDescent="0.2">
      <c r="D17" s="4" t="s">
        <v>10</v>
      </c>
      <c r="F17" s="12"/>
      <c r="G17" s="12" t="s">
        <v>10</v>
      </c>
      <c r="K17" s="12"/>
    </row>
    <row r="18" spans="1:11" x14ac:dyDescent="0.2">
      <c r="F18" s="12"/>
      <c r="G18" s="12"/>
      <c r="J18" s="20"/>
    </row>
    <row r="19" spans="1:11" x14ac:dyDescent="0.2">
      <c r="A19" s="1" t="s">
        <v>15</v>
      </c>
      <c r="B19" s="2"/>
      <c r="C19" s="2"/>
      <c r="D19" s="2"/>
      <c r="E19" s="2"/>
      <c r="F19" s="2"/>
      <c r="G19" s="2"/>
      <c r="H19" s="3"/>
      <c r="J19" s="20"/>
    </row>
    <row r="20" spans="1:11" x14ac:dyDescent="0.2">
      <c r="A20" s="21"/>
      <c r="B20" s="21"/>
      <c r="C20" s="21"/>
      <c r="D20" s="21"/>
      <c r="E20" s="21"/>
      <c r="F20" s="21"/>
      <c r="G20" s="21"/>
      <c r="H20" s="21"/>
      <c r="J20" s="20"/>
    </row>
    <row r="21" spans="1:11" x14ac:dyDescent="0.2">
      <c r="A21" s="5"/>
      <c r="B21" s="6" t="s">
        <v>16</v>
      </c>
      <c r="C21" s="5"/>
      <c r="D21" s="5"/>
      <c r="E21" s="8"/>
      <c r="F21" s="6" t="s">
        <v>17</v>
      </c>
      <c r="G21" s="5"/>
      <c r="H21" s="5"/>
    </row>
    <row r="22" spans="1:11" ht="14.25" customHeight="1" x14ac:dyDescent="0.2">
      <c r="D22" s="22"/>
      <c r="E22" s="23">
        <v>11000</v>
      </c>
      <c r="F22" s="24" t="s">
        <v>13</v>
      </c>
      <c r="G22" s="12"/>
      <c r="J22" s="12"/>
    </row>
    <row r="23" spans="1:11" x14ac:dyDescent="0.2">
      <c r="E23" s="25"/>
      <c r="F23" s="26"/>
      <c r="G23" s="12"/>
      <c r="J23" s="12"/>
    </row>
    <row r="24" spans="1:11" x14ac:dyDescent="0.2">
      <c r="B24" s="27"/>
      <c r="C24" s="12"/>
      <c r="E24" s="25"/>
      <c r="F24" s="27"/>
      <c r="G24" s="12"/>
    </row>
    <row r="25" spans="1:11" x14ac:dyDescent="0.2">
      <c r="E25" s="25" t="s">
        <v>18</v>
      </c>
      <c r="F25" s="26" t="s">
        <v>19</v>
      </c>
      <c r="G25" s="12"/>
      <c r="J25" s="12"/>
    </row>
    <row r="26" spans="1:11" x14ac:dyDescent="0.2">
      <c r="E26" s="25"/>
      <c r="F26" s="27" t="s">
        <v>20</v>
      </c>
      <c r="G26" s="12">
        <f>'[1]Nota afrekening 2022 corr'!E25</f>
        <v>1119.72</v>
      </c>
      <c r="J26" s="12"/>
    </row>
    <row r="27" spans="1:11" x14ac:dyDescent="0.2">
      <c r="B27" s="27"/>
      <c r="C27" s="12"/>
      <c r="E27" s="25"/>
      <c r="F27" s="27" t="s">
        <v>21</v>
      </c>
      <c r="G27" s="12">
        <f>'[1]Nota afrekening 2022 corr'!E26</f>
        <v>158.20000000000005</v>
      </c>
    </row>
    <row r="28" spans="1:11" x14ac:dyDescent="0.2">
      <c r="E28" s="25"/>
      <c r="F28" s="27"/>
      <c r="G28" s="28">
        <f>SUM(G26:G27)</f>
        <v>1277.92</v>
      </c>
    </row>
    <row r="29" spans="1:11" x14ac:dyDescent="0.2">
      <c r="B29" s="27"/>
      <c r="C29" s="12"/>
      <c r="E29" s="25"/>
      <c r="J29" s="12"/>
    </row>
    <row r="30" spans="1:11" x14ac:dyDescent="0.2">
      <c r="E30" s="25"/>
      <c r="F30" s="27"/>
      <c r="G30" s="12"/>
    </row>
    <row r="31" spans="1:11" x14ac:dyDescent="0.2">
      <c r="E31" s="25"/>
      <c r="F31" s="29" t="s">
        <v>22</v>
      </c>
      <c r="G31" s="30">
        <f>G28</f>
        <v>1277.92</v>
      </c>
      <c r="I31" s="12"/>
    </row>
    <row r="32" spans="1:11" x14ac:dyDescent="0.2">
      <c r="E32" s="31"/>
    </row>
    <row r="33" spans="1:10" x14ac:dyDescent="0.2">
      <c r="B33" s="24" t="s">
        <v>23</v>
      </c>
      <c r="C33" s="12"/>
      <c r="E33" s="25"/>
      <c r="F33" s="24" t="s">
        <v>23</v>
      </c>
      <c r="G33" s="12"/>
    </row>
    <row r="34" spans="1:10" x14ac:dyDescent="0.2">
      <c r="A34" s="4">
        <v>82114</v>
      </c>
      <c r="B34" s="27" t="s">
        <v>24</v>
      </c>
      <c r="C34" s="12">
        <f>'[1]11000 SvvS Banken 2022'!E17+'[1]11000 SvvS Banken 2022'!E19+'[1]11000 SvvS Banken 2022'!E21</f>
        <v>448.95</v>
      </c>
      <c r="E34" s="13">
        <v>45990</v>
      </c>
      <c r="F34" s="4" t="s">
        <v>25</v>
      </c>
      <c r="G34" s="12">
        <f>'[1]11000 SvvS Banken 2022'!D7+'[1]11000 SvvS Banken 2022'!D8+'[1]11000 SvvS Banken 2022'!D9+'[1]11000 SvvS Banken 2022'!D10+'[1]11000 SvvS Banken 2022'!D11+'[1]11000 SvvS Banken 2022'!D12+'[1]11000 SvvS Banken 2022'!D13+'[1]11000 SvvS Banken 2022'!D16+'[1]11000 SvvS Banken 2022'!D18+'[1]11000 SvvS Banken 2022'!D20+'[1]11000 SvvS Banken 2022'!D22+'[1]11000 SvvS Banken 2022'!D25</f>
        <v>212.77999999999997</v>
      </c>
    </row>
    <row r="35" spans="1:10" x14ac:dyDescent="0.2">
      <c r="D35" s="4" t="s">
        <v>10</v>
      </c>
      <c r="E35" s="25"/>
      <c r="F35" s="27" t="s">
        <v>26</v>
      </c>
      <c r="G35" s="12">
        <v>20000</v>
      </c>
      <c r="H35" s="12" t="s">
        <v>10</v>
      </c>
      <c r="J35" s="12"/>
    </row>
    <row r="36" spans="1:10" x14ac:dyDescent="0.2">
      <c r="B36" s="27" t="s">
        <v>27</v>
      </c>
      <c r="C36" s="12">
        <f>G39-SUM(C34:C35)</f>
        <v>21546.34</v>
      </c>
      <c r="E36" s="25"/>
      <c r="F36" s="27" t="s">
        <v>28</v>
      </c>
      <c r="G36" s="12">
        <v>504.59</v>
      </c>
      <c r="H36" s="12"/>
      <c r="J36" s="12"/>
    </row>
    <row r="37" spans="1:10" x14ac:dyDescent="0.2">
      <c r="B37" s="27"/>
      <c r="C37" s="12"/>
      <c r="E37" s="32"/>
      <c r="F37" s="27"/>
      <c r="G37" s="12"/>
    </row>
    <row r="38" spans="1:10" x14ac:dyDescent="0.2">
      <c r="E38" s="13"/>
    </row>
    <row r="39" spans="1:10" ht="13.5" thickBot="1" x14ac:dyDescent="0.25">
      <c r="B39" s="18" t="s">
        <v>29</v>
      </c>
      <c r="C39" s="19">
        <f>SUM(C23:C38)</f>
        <v>21995.29</v>
      </c>
      <c r="D39" s="12" t="s">
        <v>10</v>
      </c>
      <c r="E39" s="13"/>
      <c r="F39" s="18" t="s">
        <v>29</v>
      </c>
      <c r="G39" s="19">
        <f>G31+G34+G35+G36</f>
        <v>21995.29</v>
      </c>
      <c r="I39" s="12"/>
    </row>
    <row r="40" spans="1:10" ht="13.5" thickTop="1" x14ac:dyDescent="0.2">
      <c r="C40" s="12"/>
      <c r="D40" s="12"/>
    </row>
    <row r="41" spans="1:10" x14ac:dyDescent="0.2">
      <c r="C41" s="12"/>
      <c r="D41" s="12"/>
    </row>
    <row r="42" spans="1:10" x14ac:dyDescent="0.2">
      <c r="C42" s="12"/>
      <c r="D42" s="12"/>
    </row>
    <row r="43" spans="1:10" x14ac:dyDescent="0.2">
      <c r="C43" s="12"/>
      <c r="D43" s="12"/>
    </row>
    <row r="44" spans="1:10" x14ac:dyDescent="0.2">
      <c r="C44" s="12"/>
      <c r="D44" s="12"/>
    </row>
    <row r="45" spans="1:10" x14ac:dyDescent="0.2">
      <c r="C45" s="12"/>
      <c r="D45" s="12"/>
    </row>
    <row r="46" spans="1:10" x14ac:dyDescent="0.2">
      <c r="C46" s="12"/>
      <c r="D46" s="12"/>
    </row>
    <row r="47" spans="1:10" x14ac:dyDescent="0.2">
      <c r="C47" s="12"/>
      <c r="D47" s="12"/>
    </row>
    <row r="48" spans="1:10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</sheetData>
  <mergeCells count="2">
    <mergeCell ref="A1:H1"/>
    <mergeCell ref="A19:H19"/>
  </mergeCells>
  <printOptions gridLines="1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>
    <oddFooter>&amp;L&amp;F&amp;A&amp;C&amp;D&amp;T&amp;R&amp;P van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Jaaroverzicht Vrienden van</vt:lpstr>
      <vt:lpstr>'Jaaroverzicht Vrienden van'!Afdrukbereik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Machielsen</dc:creator>
  <cp:lastModifiedBy>Andre Machielsen</cp:lastModifiedBy>
  <dcterms:created xsi:type="dcterms:W3CDTF">2023-12-28T08:26:47Z</dcterms:created>
  <dcterms:modified xsi:type="dcterms:W3CDTF">2023-12-28T08:43:32Z</dcterms:modified>
</cp:coreProperties>
</file>