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nal\Documents\Swinhove\"/>
    </mc:Choice>
  </mc:AlternateContent>
  <xr:revisionPtr revIDLastSave="0" documentId="8_{075D7688-C3F7-42B0-9E81-A482FA238BD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Jaaroverzicht SvvS 2021" sheetId="32" r:id="rId1"/>
    <sheet name="Nota afrekening 2021" sheetId="26" r:id="rId2"/>
    <sheet name="11000 SvvS afr 2021" sheetId="27" r:id="rId3"/>
    <sheet name="11000 SvvS Banken 2021" sheetId="33" r:id="rId4"/>
    <sheet name="Facturen 2021" sheetId="30" r:id="rId5"/>
    <sheet name="GBR11000 dd 020322" sheetId="31" r:id="rId6"/>
  </sheets>
  <definedNames>
    <definedName name="_xlnm._FilterDatabase" localSheetId="2" hidden="1">'11000 SvvS afr 2021'!$A$5:$E$16</definedName>
    <definedName name="_xlnm._FilterDatabase" localSheetId="3" hidden="1">'11000 SvvS Banken 2021'!$A$6:$G$29</definedName>
    <definedName name="_xlnm.Print_Area" localSheetId="2">'11000 SvvS afr 2021'!$A$1:$E$29</definedName>
    <definedName name="_xlnm.Print_Area" localSheetId="3">'11000 SvvS Banken 2021'!#REF!</definedName>
    <definedName name="_xlnm.Print_Area" localSheetId="5">'GBR11000 dd 020322'!$A$1:$P$27</definedName>
    <definedName name="_xlnm.Print_Area" localSheetId="0">'Jaaroverzicht SvvS 2021'!$A$1:$H$40</definedName>
    <definedName name="_xlnm.Print_Area" localSheetId="1">'Nota afrekening 2021'!$A$1:$E$49</definedName>
    <definedName name="_xlnm.Print_Titles" localSheetId="5">'GBR11000 dd 020322'!$14:$14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1" i="32" l="1"/>
  <c r="L10" i="32"/>
  <c r="C34" i="32"/>
  <c r="C36" i="32"/>
  <c r="C35" i="32"/>
  <c r="G34" i="32" l="1"/>
  <c r="G39" i="32" s="1"/>
  <c r="C9" i="32"/>
  <c r="E44" i="33"/>
  <c r="D44" i="33"/>
  <c r="G40" i="33"/>
  <c r="G41" i="33" s="1"/>
  <c r="E32" i="33"/>
  <c r="D32" i="33"/>
  <c r="G7" i="33"/>
  <c r="G8" i="33" s="1"/>
  <c r="G9" i="33" s="1"/>
  <c r="G10" i="33" s="1"/>
  <c r="G11" i="33" s="1"/>
  <c r="G12" i="33" s="1"/>
  <c r="G13" i="33" s="1"/>
  <c r="G14" i="33" s="1"/>
  <c r="G15" i="33" s="1"/>
  <c r="G16" i="33" s="1"/>
  <c r="G17" i="33" s="1"/>
  <c r="G18" i="33" s="1"/>
  <c r="G19" i="33" s="1"/>
  <c r="G20" i="33" s="1"/>
  <c r="G21" i="33" s="1"/>
  <c r="G22" i="33" s="1"/>
  <c r="G23" i="33" s="1"/>
  <c r="G24" i="33" s="1"/>
  <c r="G25" i="33" s="1"/>
  <c r="G26" i="33" s="1"/>
  <c r="G27" i="33" s="1"/>
  <c r="G28" i="33" s="1"/>
  <c r="G29" i="33" s="1"/>
  <c r="E45" i="33" l="1"/>
  <c r="G44" i="33" s="1"/>
  <c r="H44" i="33" s="1"/>
  <c r="E33" i="33"/>
  <c r="C8" i="32" s="1"/>
  <c r="E47" i="33" l="1"/>
  <c r="G33" i="33"/>
  <c r="G47" i="33" s="1"/>
  <c r="H47" i="33" s="1"/>
  <c r="H33" i="33" l="1"/>
  <c r="C37" i="32"/>
  <c r="G27" i="32"/>
  <c r="G26" i="32"/>
  <c r="H14" i="32"/>
  <c r="D14" i="32"/>
  <c r="K16" i="32" s="1"/>
  <c r="G11" i="32"/>
  <c r="L8" i="32"/>
  <c r="G5" i="32"/>
  <c r="F25" i="31"/>
  <c r="G25" i="31"/>
  <c r="D13" i="27"/>
  <c r="D18" i="27"/>
  <c r="D21" i="27" s="1"/>
  <c r="G28" i="32" l="1"/>
  <c r="G31" i="32" s="1"/>
  <c r="G6" i="32" s="1"/>
  <c r="G14" i="32" s="1"/>
  <c r="L14" i="32"/>
  <c r="C14" i="32"/>
  <c r="K17" i="32" l="1"/>
  <c r="C39" i="32"/>
  <c r="D10" i="27" l="1"/>
  <c r="D12" i="27" l="1"/>
  <c r="D9" i="27"/>
  <c r="C26" i="27"/>
  <c r="B26" i="27"/>
  <c r="D8" i="27"/>
  <c r="D11" i="27"/>
  <c r="D7" i="27"/>
  <c r="C27" i="26"/>
  <c r="C30" i="26" s="1"/>
  <c r="D15" i="27" l="1"/>
  <c r="D26" i="27" s="1"/>
  <c r="D26" i="26"/>
  <c r="E26" i="26" s="1"/>
  <c r="D29" i="27" l="1"/>
  <c r="D25" i="26"/>
  <c r="E25" i="26" s="1"/>
  <c r="E27" i="26" l="1"/>
  <c r="E30" i="26" s="1"/>
  <c r="D34" i="27"/>
  <c r="D27" i="26"/>
  <c r="D30" i="26" s="1"/>
</calcChain>
</file>

<file path=xl/sharedStrings.xml><?xml version="1.0" encoding="utf-8"?>
<sst xmlns="http://schemas.openxmlformats.org/spreadsheetml/2006/main" count="304" uniqueCount="215">
  <si>
    <t>Activa</t>
  </si>
  <si>
    <t>Passiva</t>
  </si>
  <si>
    <t>Vlottende activa</t>
  </si>
  <si>
    <t>Eigen Vermogen</t>
  </si>
  <si>
    <t>Debiteuren</t>
  </si>
  <si>
    <t>Resultaten voorgaande jaren</t>
  </si>
  <si>
    <t>Bank</t>
  </si>
  <si>
    <t>Rabobank 38.74.29.131</t>
  </si>
  <si>
    <t xml:space="preserve"> </t>
  </si>
  <si>
    <t>verschil banken</t>
  </si>
  <si>
    <t>(begin-eindsaldo)</t>
  </si>
  <si>
    <t>Rabobank 1264.649.800</t>
  </si>
  <si>
    <t>Vlottende Passiva</t>
  </si>
  <si>
    <t>ontvangsten via rabo</t>
  </si>
  <si>
    <t>R/C Zorgorganisatie Swinhove</t>
  </si>
  <si>
    <t>uitgaven via rabo</t>
  </si>
  <si>
    <t>Balans totaal</t>
  </si>
  <si>
    <t>Ontvangsten</t>
  </si>
  <si>
    <t>Uitgaven</t>
  </si>
  <si>
    <t>46711</t>
  </si>
  <si>
    <t>Ontspanning Bewoners</t>
  </si>
  <si>
    <t>Kosten Diverse</t>
  </si>
  <si>
    <t>Kosten IJsvogel</t>
  </si>
  <si>
    <t>Totaal R/C Swinhove</t>
  </si>
  <si>
    <t>Via Rabobank:</t>
  </si>
  <si>
    <t xml:space="preserve">Totaal </t>
  </si>
  <si>
    <t>Nota van 11000  R/C van de Swinhove Groep aan SvvS:</t>
  </si>
  <si>
    <t>Inzake:</t>
  </si>
  <si>
    <t>Inkomsten</t>
  </si>
  <si>
    <t>Totaal</t>
  </si>
  <si>
    <t>-</t>
  </si>
  <si>
    <t>Diverse</t>
  </si>
  <si>
    <t>IJsvogel</t>
  </si>
  <si>
    <t>Totaal te betalen aan Swinhove</t>
  </si>
  <si>
    <t>Zie bijgaande specificaties voor uitsplitsing diverse posten</t>
  </si>
  <si>
    <t xml:space="preserve">Gaarne overmaken op bankrekening 13.40.87.429 t.n.v. Swinhove Groep te Zwijndrecht </t>
  </si>
  <si>
    <t>Accoord voor betaling:</t>
  </si>
  <si>
    <t>Totaal Diverse</t>
  </si>
  <si>
    <t>Totaal IJsvogel</t>
  </si>
  <si>
    <t>Overzicht banken Stichting vrienden van Swinhove</t>
  </si>
  <si>
    <t>o.b.v. rekeningafschriften</t>
  </si>
  <si>
    <t>Rabo Zakelijke rekening NL96 RABO 0387 4291 31</t>
  </si>
  <si>
    <t>Mutaties af</t>
  </si>
  <si>
    <t xml:space="preserve">Mutaties bij </t>
  </si>
  <si>
    <t>Rabo BedrijfsSpaarRekening NL58 RABO 1264 6498 00</t>
  </si>
  <si>
    <t>Totaal Banken</t>
  </si>
  <si>
    <t>Volgnr</t>
  </si>
  <si>
    <t>Omschrijving</t>
  </si>
  <si>
    <t>Datum</t>
  </si>
  <si>
    <t>Saldo</t>
  </si>
  <si>
    <t>Mevr. L. Naaktgeboren-van der Woude</t>
  </si>
  <si>
    <t>Dhr. M. Poot</t>
  </si>
  <si>
    <t>11000  R/C Swinhove Groep vs 11000 R/C St. vrienden van Swinhove 2021</t>
  </si>
  <si>
    <t>Te betalen door SvvS tot 31-12-2021</t>
  </si>
  <si>
    <t>Te betalen aan Swinhove afrekening R/C 2021</t>
  </si>
  <si>
    <t>Domeinnaam 2x, Email; Mijn Domein 2021</t>
  </si>
  <si>
    <t>Hosting, gebruiksrecht en beheer aug21 - aug22; Wididi</t>
  </si>
  <si>
    <t>Opheffing rekening St. Ontwikkelingsfonds De Lindonk</t>
  </si>
  <si>
    <t>R3164</t>
  </si>
  <si>
    <t>SVvS ontmoetingstent 2020 Tentverhuur</t>
  </si>
  <si>
    <t>M63</t>
  </si>
  <si>
    <t>St. Alzheimer collecteweek 2021</t>
  </si>
  <si>
    <t xml:space="preserve">Geschenkdoosje SVvS; Rad Drukkerij </t>
  </si>
  <si>
    <t>Afrekening 2021</t>
  </si>
  <si>
    <t>Overzicht inkomsten en uitgaven SvvS via R/C Swinhove 2021</t>
  </si>
  <si>
    <t>o.v.v. afrekening R/C 2021.</t>
  </si>
  <si>
    <t>Zie mail 08-09-21 Ronald Roël</t>
  </si>
  <si>
    <t>D</t>
  </si>
  <si>
    <t>EUR 2.948,84</t>
  </si>
  <si>
    <t>Eindsaldo</t>
  </si>
  <si>
    <t>2286364</t>
  </si>
  <si>
    <t>Inkoopfactuur</t>
  </si>
  <si>
    <t xml:space="preserve">    11000</t>
  </si>
  <si>
    <t>DDI Scheduled Task</t>
  </si>
  <si>
    <t>RAD B.V., Drukkerij</t>
  </si>
  <si>
    <t>Nee</t>
  </si>
  <si>
    <t>Ja</t>
  </si>
  <si>
    <t xml:space="preserve"> 2110327</t>
  </si>
  <si>
    <t>RAD Drukkerij geschenkdoosje Vrienden SWI</t>
  </si>
  <si>
    <t>237262</t>
  </si>
  <si>
    <t xml:space="preserve">              260223</t>
  </si>
  <si>
    <t>15067561</t>
  </si>
  <si>
    <t>2263842</t>
  </si>
  <si>
    <t>Alzheimer Nederland Collecte, Stichting 3483</t>
  </si>
  <si>
    <t xml:space="preserve"> 2109096</t>
  </si>
  <si>
    <t>St. Alzheimer Collecteweeg 2021 SVvS</t>
  </si>
  <si>
    <t>Collecteweek 2021</t>
  </si>
  <si>
    <t xml:space="preserve">              262376</t>
  </si>
  <si>
    <t>15066332</t>
  </si>
  <si>
    <t>2253033</t>
  </si>
  <si>
    <t>Verkoopfactuur</t>
  </si>
  <si>
    <t>Rianne van Leeuwen -</t>
  </si>
  <si>
    <t>Rianne van Leeuwen - Groot</t>
  </si>
  <si>
    <t>Unknown debtor</t>
  </si>
  <si>
    <t xml:space="preserve">              000000</t>
  </si>
  <si>
    <t>128089</t>
  </si>
  <si>
    <t>23130298</t>
  </si>
  <si>
    <t>Afrekening R/C SVvS 2020 Stichting Vrienden van Swinhove NL9</t>
  </si>
  <si>
    <t>3239</t>
  </si>
  <si>
    <t>20187238</t>
  </si>
  <si>
    <t>2240819</t>
  </si>
  <si>
    <t>Overige</t>
  </si>
  <si>
    <t>Wil Tempelaar</t>
  </si>
  <si>
    <t>27000114</t>
  </si>
  <si>
    <t>Correctie SVvS ontmoetingstent 2020</t>
  </si>
  <si>
    <t>63</t>
  </si>
  <si>
    <t>15051737</t>
  </si>
  <si>
    <t>2240818</t>
  </si>
  <si>
    <t>2225902</t>
  </si>
  <si>
    <t>Stellaard, B.</t>
  </si>
  <si>
    <t xml:space="preserve"> 2107204</t>
  </si>
  <si>
    <t>Stellaard bijdrage duo fiets IJs vrienden vSWI</t>
  </si>
  <si>
    <t>activ.fonds IJsvogel</t>
  </si>
  <si>
    <t xml:space="preserve">              262328</t>
  </si>
  <si>
    <t>15064437</t>
  </si>
  <si>
    <t>2218740</t>
  </si>
  <si>
    <t>Unknown creditor</t>
  </si>
  <si>
    <t>23130222</t>
  </si>
  <si>
    <t>Opheffing rekening St. Ontwikkelingsfonds De Lindonk NL33ING</t>
  </si>
  <si>
    <t>3164</t>
  </si>
  <si>
    <t>20186493</t>
  </si>
  <si>
    <t>2203197</t>
  </si>
  <si>
    <t>Wididi BV</t>
  </si>
  <si>
    <t xml:space="preserve"> 2106013</t>
  </si>
  <si>
    <t>Wididi vrienden vSWI hosting online sphere aug2021-2022</t>
  </si>
  <si>
    <t>W20210080</t>
  </si>
  <si>
    <t xml:space="preserve">              261794</t>
  </si>
  <si>
    <t>15063239</t>
  </si>
  <si>
    <t>2059523</t>
  </si>
  <si>
    <t>Egmond e/o CDM Ruijter, W.A.R. van</t>
  </si>
  <si>
    <t xml:space="preserve"> 2100296</t>
  </si>
  <si>
    <t>Egmond/Ruijter domeinnaam SVvS 2021</t>
  </si>
  <si>
    <t>MD94426699</t>
  </si>
  <si>
    <t xml:space="preserve">              262030</t>
  </si>
  <si>
    <t>15057405</t>
  </si>
  <si>
    <t>Aantal</t>
  </si>
  <si>
    <t>ID</t>
  </si>
  <si>
    <t>Transactie: Subtype</t>
  </si>
  <si>
    <t>Rekening</t>
  </si>
  <si>
    <t>Artikelomschrijving</t>
  </si>
  <si>
    <t>Aangemaakt</t>
  </si>
  <si>
    <t>Aangemaakt door</t>
  </si>
  <si>
    <t>Kd</t>
  </si>
  <si>
    <t>Kp</t>
  </si>
  <si>
    <t>Medewerker</t>
  </si>
  <si>
    <t>Crediteur: Naam</t>
  </si>
  <si>
    <t>Debiteur: Naam</t>
  </si>
  <si>
    <t>Debiteur</t>
  </si>
  <si>
    <t>Koppeling nr.</t>
  </si>
  <si>
    <t>Gekoppeld</t>
  </si>
  <si>
    <t>Bijlage</t>
  </si>
  <si>
    <t>Boekstuknummer</t>
  </si>
  <si>
    <t>Notitie</t>
  </si>
  <si>
    <t>V.V.-bedrag</t>
  </si>
  <si>
    <t>Credit EUR</t>
  </si>
  <si>
    <t>Debet EUR</t>
  </si>
  <si>
    <t>Uw referentie</t>
  </si>
  <si>
    <t>Crediteur</t>
  </si>
  <si>
    <t>Onze ref.</t>
  </si>
  <si>
    <t>EUR 11.576,31</t>
  </si>
  <si>
    <t>Beginsaldo</t>
  </si>
  <si>
    <t xml:space="preserve">  Soort mutatie:  Alle  Tonen:  Openstaand    </t>
  </si>
  <si>
    <t xml:space="preserve">  Vanaf  1-1-2021  T/m    Tonen:  Kaart  Groepeer op:  Geen  Onverwerkt:  Ja    </t>
  </si>
  <si>
    <t>Balans</t>
  </si>
  <si>
    <t>Type, Verd.</t>
  </si>
  <si>
    <t>11000 / R/C St. Vrienden van Swinhove</t>
  </si>
  <si>
    <t>Grootboekkaart</t>
  </si>
  <si>
    <t>100  Swinhove Groep (Exact) nieuwe omgeving</t>
  </si>
  <si>
    <t>15057405/MD94426699</t>
  </si>
  <si>
    <t>15063239/W20210080</t>
  </si>
  <si>
    <t>Zie mail</t>
  </si>
  <si>
    <t>Factuur 15057405/MD94426699</t>
  </si>
  <si>
    <t>Factuur 15063239/W20210080</t>
  </si>
  <si>
    <t>15064437/237262</t>
  </si>
  <si>
    <t>Factuur 15064437/237262</t>
  </si>
  <si>
    <t>Mail opdracht betaling € 1.000 duofiets</t>
  </si>
  <si>
    <t>Mail opdracht betaling collecteweek Alzheimer</t>
  </si>
  <si>
    <t>Saldo 2021/2020</t>
  </si>
  <si>
    <t>Balans per 31 december 2021</t>
  </si>
  <si>
    <t>Toelichting op de balans per 31 december 2021</t>
  </si>
  <si>
    <t>Stellaard bijdrage duo fiets IJsvogel</t>
  </si>
  <si>
    <t>Saldo 31-12-2021</t>
  </si>
  <si>
    <t>Saldo 01-01-2021</t>
  </si>
  <si>
    <t>Kosten periode 01-12-20 t/m 31-12-20</t>
  </si>
  <si>
    <t>Ziggo services jan 2021</t>
  </si>
  <si>
    <t>St.Ontwikkelingsfonds LD overboeking ivm opheffing rekening</t>
  </si>
  <si>
    <t>Kosten periode 01-01-21 t/m 31-01-21</t>
  </si>
  <si>
    <t>Ziggo services feb 2021</t>
  </si>
  <si>
    <t>Stichting Ontwikkelingsfonds de Lindonk</t>
  </si>
  <si>
    <t>Terugboeking Ziggo feb 21; Oneens met incasso</t>
  </si>
  <si>
    <t>Terugboeking Ziggo jan 21; Oneens met incasso</t>
  </si>
  <si>
    <t>Terugstorting Ziggo; onterecht geincasseerd 10-12-20 t/m 11-01-21</t>
  </si>
  <si>
    <t>Ziggo  services mrt 21</t>
  </si>
  <si>
    <t>Terugboeking Ziggo mrt 21; Oneens met incasso</t>
  </si>
  <si>
    <t>Kosten periode 01-03-21 t/m 31-03-21</t>
  </si>
  <si>
    <t>Kosten periode 01-05-21 t/m 30-04-21</t>
  </si>
  <si>
    <t>Kosten periode 01-05-21 t/m 31-05-21</t>
  </si>
  <si>
    <t>Kosten periode 01-06-21 t/m 30-06-21</t>
  </si>
  <si>
    <t>Kosten periode 01-07-21 t/m 31-07-21</t>
  </si>
  <si>
    <t>Kosten periode 01-08-21 t/m 31-08-21</t>
  </si>
  <si>
    <t>Kosten periode 01-09-21 t/m 30-09-21</t>
  </si>
  <si>
    <t>Afrekening R/C SVvS 2020</t>
  </si>
  <si>
    <t>van RC naar spaarrekening</t>
  </si>
  <si>
    <t>Kosten periode 01-10-21 t/m 31-10-21</t>
  </si>
  <si>
    <t>Kosten periode 01-11-21 t/m 30-11-21</t>
  </si>
  <si>
    <t>dd 21-12-20</t>
  </si>
  <si>
    <t>Rente 2020</t>
  </si>
  <si>
    <t>Bankkosten 2021</t>
  </si>
  <si>
    <t xml:space="preserve">Ziggo services </t>
  </si>
  <si>
    <t>Kosten preiode 01-02-21 t/m 28-02-21</t>
  </si>
  <si>
    <t>St. ontwikkelingsfonds LD</t>
  </si>
  <si>
    <t>Ontvangen Rente 2020</t>
  </si>
  <si>
    <t>D-C 2020</t>
  </si>
  <si>
    <t>D-C 2021</t>
  </si>
  <si>
    <t>Zwijndrecht, 04-07-2022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</si>
</sst>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;@"/>
    <numFmt numFmtId="165" formatCode="#,##0.000"/>
    <numFmt numFmtId="166" formatCode="d\-m\-yyyy"/>
  </numFmts>
  <fonts count="25" x14ac:knownFonts="1">
    <font>
      <sz val="10"/>
      <name val="Arial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u/>
      <sz val="10"/>
      <name val="Verdana"/>
      <family val="2"/>
    </font>
    <font>
      <b/>
      <i/>
      <sz val="10"/>
      <name val="Verdana"/>
      <family val="2"/>
    </font>
    <font>
      <b/>
      <u/>
      <sz val="10"/>
      <name val="Verdana"/>
      <family val="2"/>
    </font>
    <font>
      <i/>
      <sz val="10"/>
      <name val="Verdana"/>
      <family val="2"/>
    </font>
    <font>
      <sz val="10"/>
      <color rgb="FFFF0000"/>
      <name val="Verdana"/>
      <family val="2"/>
    </font>
    <font>
      <i/>
      <sz val="10"/>
      <color rgb="FFFF0000"/>
      <name val="Verdana"/>
      <family val="2"/>
    </font>
    <font>
      <sz val="10"/>
      <color indexed="8"/>
      <name val="Arial"/>
      <family val="2"/>
    </font>
    <font>
      <b/>
      <i/>
      <sz val="10"/>
      <color theme="1"/>
      <name val="Verdana"/>
      <family val="2"/>
    </font>
    <font>
      <b/>
      <sz val="10"/>
      <color theme="1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sz val="10"/>
      <color theme="3" tint="-0.249977111117893"/>
      <name val="Arial"/>
      <family val="2"/>
    </font>
    <font>
      <b/>
      <sz val="10"/>
      <color theme="3"/>
      <name val="Arial"/>
      <family val="2"/>
    </font>
    <font>
      <b/>
      <sz val="10"/>
      <color theme="3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8DCE1"/>
        <bgColor indexed="64"/>
      </patternFill>
    </fill>
    <fill>
      <patternFill patternType="solid">
        <fgColor rgb="FFADBEC9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7" fillId="0" borderId="0"/>
    <xf numFmtId="0" fontId="17" fillId="0" borderId="0">
      <alignment vertical="top"/>
    </xf>
    <xf numFmtId="0" fontId="6" fillId="0" borderId="0"/>
    <xf numFmtId="0" fontId="3" fillId="0" borderId="0"/>
    <xf numFmtId="0" fontId="1" fillId="0" borderId="0"/>
  </cellStyleXfs>
  <cellXfs count="156">
    <xf numFmtId="0" fontId="0" fillId="0" borderId="0" xfId="0"/>
    <xf numFmtId="49" fontId="8" fillId="0" borderId="0" xfId="0" applyNumberFormat="1" applyFont="1"/>
    <xf numFmtId="4" fontId="9" fillId="0" borderId="0" xfId="0" applyNumberFormat="1" applyFont="1" applyBorder="1"/>
    <xf numFmtId="0" fontId="9" fillId="0" borderId="0" xfId="0" applyFont="1" applyAlignment="1">
      <alignment horizontal="left"/>
    </xf>
    <xf numFmtId="0" fontId="9" fillId="0" borderId="0" xfId="0" applyFont="1"/>
    <xf numFmtId="49" fontId="9" fillId="0" borderId="0" xfId="0" applyNumberFormat="1" applyFont="1"/>
    <xf numFmtId="4" fontId="9" fillId="0" borderId="0" xfId="0" applyNumberFormat="1" applyFont="1"/>
    <xf numFmtId="49" fontId="10" fillId="0" borderId="0" xfId="0" applyNumberFormat="1" applyFont="1"/>
    <xf numFmtId="0" fontId="10" fillId="0" borderId="0" xfId="0" applyFont="1"/>
    <xf numFmtId="4" fontId="9" fillId="0" borderId="0" xfId="0" applyNumberFormat="1" applyFont="1" applyAlignment="1">
      <alignment horizontal="left"/>
    </xf>
    <xf numFmtId="0" fontId="10" fillId="0" borderId="0" xfId="0" applyFont="1" applyFill="1" applyBorder="1"/>
    <xf numFmtId="49" fontId="9" fillId="0" borderId="0" xfId="0" applyNumberFormat="1" applyFont="1" applyFill="1" applyBorder="1"/>
    <xf numFmtId="4" fontId="9" fillId="0" borderId="0" xfId="0" applyNumberFormat="1" applyFont="1" applyFill="1" applyBorder="1"/>
    <xf numFmtId="0" fontId="9" fillId="0" borderId="0" xfId="0" applyFont="1" applyFill="1" applyBorder="1" applyAlignment="1">
      <alignment horizontal="left"/>
    </xf>
    <xf numFmtId="0" fontId="9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4" fontId="12" fillId="0" borderId="0" xfId="0" applyNumberFormat="1" applyFont="1" applyFill="1" applyBorder="1"/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11" fillId="0" borderId="0" xfId="0" applyNumberFormat="1" applyFont="1" applyFill="1" applyBorder="1"/>
    <xf numFmtId="49" fontId="9" fillId="0" borderId="0" xfId="0" applyNumberFormat="1" applyFont="1" applyFill="1"/>
    <xf numFmtId="0" fontId="9" fillId="0" borderId="0" xfId="0" applyFont="1" applyFill="1" applyAlignment="1">
      <alignment horizontal="left"/>
    </xf>
    <xf numFmtId="0" fontId="9" fillId="0" borderId="0" xfId="0" applyFont="1" applyFill="1"/>
    <xf numFmtId="4" fontId="9" fillId="0" borderId="1" xfId="0" applyNumberFormat="1" applyFont="1" applyBorder="1"/>
    <xf numFmtId="4" fontId="10" fillId="0" borderId="0" xfId="0" applyNumberFormat="1" applyFont="1"/>
    <xf numFmtId="4" fontId="14" fillId="0" borderId="0" xfId="0" applyNumberFormat="1" applyFont="1"/>
    <xf numFmtId="49" fontId="13" fillId="2" borderId="0" xfId="0" applyNumberFormat="1" applyFont="1" applyFill="1"/>
    <xf numFmtId="49" fontId="9" fillId="0" borderId="0" xfId="0" applyNumberFormat="1" applyFont="1" applyAlignment="1">
      <alignment wrapText="1"/>
    </xf>
    <xf numFmtId="4" fontId="9" fillId="0" borderId="7" xfId="0" applyNumberFormat="1" applyFont="1" applyFill="1" applyBorder="1"/>
    <xf numFmtId="4" fontId="9" fillId="0" borderId="0" xfId="0" applyNumberFormat="1" applyFont="1" applyFill="1" applyAlignment="1">
      <alignment horizontal="left"/>
    </xf>
    <xf numFmtId="49" fontId="9" fillId="0" borderId="9" xfId="0" applyNumberFormat="1" applyFont="1" applyFill="1" applyBorder="1"/>
    <xf numFmtId="0" fontId="13" fillId="0" borderId="0" xfId="0" applyFont="1" applyFill="1"/>
    <xf numFmtId="14" fontId="10" fillId="0" borderId="0" xfId="0" applyNumberFormat="1" applyFont="1" applyFill="1" applyBorder="1" applyAlignment="1">
      <alignment horizontal="center" wrapText="1"/>
    </xf>
    <xf numFmtId="0" fontId="9" fillId="0" borderId="9" xfId="0" applyFont="1" applyFill="1" applyBorder="1"/>
    <xf numFmtId="4" fontId="9" fillId="0" borderId="0" xfId="0" applyNumberFormat="1" applyFont="1" applyFill="1"/>
    <xf numFmtId="49" fontId="10" fillId="0" borderId="0" xfId="0" applyNumberFormat="1" applyFont="1" applyFill="1"/>
    <xf numFmtId="4" fontId="10" fillId="0" borderId="1" xfId="0" applyNumberFormat="1" applyFont="1" applyFill="1" applyBorder="1"/>
    <xf numFmtId="0" fontId="13" fillId="0" borderId="9" xfId="0" applyFont="1" applyFill="1" applyBorder="1"/>
    <xf numFmtId="14" fontId="10" fillId="3" borderId="10" xfId="0" applyNumberFormat="1" applyFont="1" applyFill="1" applyBorder="1" applyAlignment="1">
      <alignment horizontal="center" wrapText="1"/>
    </xf>
    <xf numFmtId="0" fontId="9" fillId="3" borderId="10" xfId="0" applyFont="1" applyFill="1" applyBorder="1"/>
    <xf numFmtId="0" fontId="10" fillId="3" borderId="10" xfId="0" applyFont="1" applyFill="1" applyBorder="1"/>
    <xf numFmtId="0" fontId="9" fillId="0" borderId="9" xfId="0" applyFont="1" applyFill="1" applyBorder="1" applyAlignment="1">
      <alignment horizontal="right"/>
    </xf>
    <xf numFmtId="49" fontId="9" fillId="0" borderId="9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9" fillId="3" borderId="11" xfId="0" applyFont="1" applyFill="1" applyBorder="1"/>
    <xf numFmtId="49" fontId="12" fillId="0" borderId="0" xfId="0" applyNumberFormat="1" applyFont="1" applyFill="1" applyBorder="1"/>
    <xf numFmtId="4" fontId="14" fillId="0" borderId="0" xfId="0" applyNumberFormat="1" applyFont="1" applyFill="1"/>
    <xf numFmtId="49" fontId="12" fillId="0" borderId="0" xfId="0" applyNumberFormat="1" applyFont="1" applyFill="1"/>
    <xf numFmtId="4" fontId="9" fillId="0" borderId="4" xfId="0" applyNumberFormat="1" applyFont="1" applyFill="1" applyBorder="1"/>
    <xf numFmtId="49" fontId="10" fillId="0" borderId="0" xfId="0" applyNumberFormat="1" applyFont="1" applyFill="1" applyBorder="1" applyAlignment="1">
      <alignment horizontal="right" vertical="top"/>
    </xf>
    <xf numFmtId="0" fontId="12" fillId="0" borderId="0" xfId="0" applyFont="1" applyAlignment="1">
      <alignment horizontal="right"/>
    </xf>
    <xf numFmtId="49" fontId="8" fillId="4" borderId="0" xfId="0" applyNumberFormat="1" applyFont="1" applyFill="1"/>
    <xf numFmtId="4" fontId="9" fillId="4" borderId="0" xfId="0" applyNumberFormat="1" applyFont="1" applyFill="1" applyBorder="1"/>
    <xf numFmtId="0" fontId="9" fillId="0" borderId="14" xfId="0" applyFont="1" applyFill="1" applyBorder="1"/>
    <xf numFmtId="0" fontId="16" fillId="0" borderId="0" xfId="0" applyFont="1" applyFill="1"/>
    <xf numFmtId="0" fontId="9" fillId="0" borderId="0" xfId="0" applyFont="1" applyAlignment="1">
      <alignment vertical="center"/>
    </xf>
    <xf numFmtId="49" fontId="8" fillId="0" borderId="0" xfId="0" applyNumberFormat="1" applyFont="1" applyFill="1"/>
    <xf numFmtId="4" fontId="10" fillId="0" borderId="3" xfId="0" applyNumberFormat="1" applyFont="1" applyFill="1" applyBorder="1" applyAlignment="1">
      <alignment horizontal="right"/>
    </xf>
    <xf numFmtId="0" fontId="9" fillId="0" borderId="0" xfId="0" applyFont="1" applyAlignment="1">
      <alignment horizontal="right"/>
    </xf>
    <xf numFmtId="49" fontId="9" fillId="0" borderId="0" xfId="0" applyNumberFormat="1" applyFont="1" applyFill="1" applyAlignment="1">
      <alignment horizontal="left"/>
    </xf>
    <xf numFmtId="4" fontId="9" fillId="0" borderId="15" xfId="0" applyNumberFormat="1" applyFont="1" applyFill="1" applyBorder="1"/>
    <xf numFmtId="4" fontId="10" fillId="0" borderId="15" xfId="0" applyNumberFormat="1" applyFont="1" applyFill="1" applyBorder="1"/>
    <xf numFmtId="4" fontId="9" fillId="0" borderId="16" xfId="0" applyNumberFormat="1" applyFont="1" applyFill="1" applyBorder="1"/>
    <xf numFmtId="4" fontId="10" fillId="0" borderId="16" xfId="0" applyNumberFormat="1" applyFont="1" applyFill="1" applyBorder="1"/>
    <xf numFmtId="4" fontId="9" fillId="0" borderId="0" xfId="0" applyNumberFormat="1" applyFont="1" applyFill="1" applyAlignment="1">
      <alignment horizontal="left" vertical="center" indent="2"/>
    </xf>
    <xf numFmtId="49" fontId="8" fillId="0" borderId="0" xfId="0" applyNumberFormat="1" applyFont="1" applyFill="1" applyAlignment="1">
      <alignment horizontal="right" vertical="top"/>
    </xf>
    <xf numFmtId="4" fontId="10" fillId="3" borderId="1" xfId="0" applyNumberFormat="1" applyFont="1" applyFill="1" applyBorder="1"/>
    <xf numFmtId="0" fontId="9" fillId="0" borderId="0" xfId="0" applyFont="1" applyAlignment="1">
      <alignment horizontal="left" vertical="center" indent="2"/>
    </xf>
    <xf numFmtId="4" fontId="9" fillId="0" borderId="17" xfId="0" applyNumberFormat="1" applyFont="1" applyFill="1" applyBorder="1"/>
    <xf numFmtId="4" fontId="10" fillId="0" borderId="17" xfId="0" applyNumberFormat="1" applyFont="1" applyFill="1" applyBorder="1"/>
    <xf numFmtId="4" fontId="15" fillId="0" borderId="0" xfId="0" applyNumberFormat="1" applyFont="1" applyFill="1" applyBorder="1"/>
    <xf numFmtId="4" fontId="10" fillId="0" borderId="18" xfId="0" applyNumberFormat="1" applyFont="1" applyFill="1" applyBorder="1" applyAlignment="1">
      <alignment horizontal="right"/>
    </xf>
    <xf numFmtId="4" fontId="10" fillId="0" borderId="6" xfId="0" applyNumberFormat="1" applyFont="1" applyFill="1" applyBorder="1" applyAlignment="1">
      <alignment horizontal="right"/>
    </xf>
    <xf numFmtId="4" fontId="10" fillId="0" borderId="7" xfId="0" applyNumberFormat="1" applyFont="1" applyFill="1" applyBorder="1" applyAlignment="1">
      <alignment horizontal="right"/>
    </xf>
    <xf numFmtId="4" fontId="10" fillId="0" borderId="2" xfId="0" applyNumberFormat="1" applyFont="1" applyFill="1" applyBorder="1"/>
    <xf numFmtId="4" fontId="9" fillId="0" borderId="7" xfId="0" applyNumberFormat="1" applyFont="1" applyFill="1" applyBorder="1" applyAlignment="1">
      <alignment horizontal="right"/>
    </xf>
    <xf numFmtId="49" fontId="9" fillId="0" borderId="0" xfId="0" quotePrefix="1" applyNumberFormat="1" applyFont="1" applyFill="1" applyAlignment="1">
      <alignment horizontal="left"/>
    </xf>
    <xf numFmtId="0" fontId="9" fillId="0" borderId="0" xfId="0" applyFont="1" applyAlignment="1">
      <alignment horizontal="left" wrapText="1"/>
    </xf>
    <xf numFmtId="49" fontId="10" fillId="0" borderId="4" xfId="0" applyNumberFormat="1" applyFont="1" applyBorder="1"/>
    <xf numFmtId="4" fontId="10" fillId="0" borderId="4" xfId="0" applyNumberFormat="1" applyFont="1" applyBorder="1"/>
    <xf numFmtId="4" fontId="10" fillId="0" borderId="19" xfId="0" applyNumberFormat="1" applyFont="1" applyBorder="1"/>
    <xf numFmtId="4" fontId="9" fillId="0" borderId="14" xfId="0" applyNumberFormat="1" applyFont="1" applyFill="1" applyBorder="1"/>
    <xf numFmtId="0" fontId="9" fillId="0" borderId="0" xfId="0" applyFont="1" applyFill="1" applyBorder="1" applyAlignment="1">
      <alignment wrapText="1"/>
    </xf>
    <xf numFmtId="4" fontId="10" fillId="0" borderId="0" xfId="0" applyNumberFormat="1" applyFont="1" applyFill="1" applyBorder="1" applyAlignment="1">
      <alignment horizontal="right"/>
    </xf>
    <xf numFmtId="4" fontId="10" fillId="0" borderId="7" xfId="0" applyNumberFormat="1" applyFont="1" applyBorder="1" applyAlignment="1">
      <alignment horizontal="right"/>
    </xf>
    <xf numFmtId="0" fontId="8" fillId="0" borderId="0" xfId="0" applyFont="1" applyAlignment="1">
      <alignment vertical="center"/>
    </xf>
    <xf numFmtId="164" fontId="9" fillId="0" borderId="0" xfId="0" applyNumberFormat="1" applyFont="1"/>
    <xf numFmtId="4" fontId="9" fillId="0" borderId="14" xfId="0" applyNumberFormat="1" applyFont="1" applyFill="1" applyBorder="1" applyAlignment="1">
      <alignment horizontal="right"/>
    </xf>
    <xf numFmtId="4" fontId="9" fillId="0" borderId="14" xfId="0" applyNumberFormat="1" applyFont="1" applyBorder="1" applyAlignment="1">
      <alignment horizontal="right"/>
    </xf>
    <xf numFmtId="4" fontId="9" fillId="0" borderId="20" xfId="0" applyNumberFormat="1" applyFont="1" applyBorder="1" applyAlignment="1">
      <alignment horizontal="right"/>
    </xf>
    <xf numFmtId="0" fontId="14" fillId="3" borderId="3" xfId="0" applyFont="1" applyFill="1" applyBorder="1"/>
    <xf numFmtId="164" fontId="14" fillId="3" borderId="3" xfId="0" applyNumberFormat="1" applyFont="1" applyFill="1" applyBorder="1"/>
    <xf numFmtId="49" fontId="14" fillId="3" borderId="3" xfId="0" applyNumberFormat="1" applyFont="1" applyFill="1" applyBorder="1"/>
    <xf numFmtId="4" fontId="14" fillId="3" borderId="3" xfId="0" applyNumberFormat="1" applyFont="1" applyFill="1" applyBorder="1"/>
    <xf numFmtId="4" fontId="9" fillId="3" borderId="3" xfId="0" applyNumberFormat="1" applyFont="1" applyFill="1" applyBorder="1"/>
    <xf numFmtId="49" fontId="4" fillId="0" borderId="0" xfId="1" applyNumberFormat="1" applyFont="1" applyFill="1" applyBorder="1" applyAlignment="1">
      <alignment wrapText="1"/>
    </xf>
    <xf numFmtId="4" fontId="9" fillId="0" borderId="7" xfId="0" applyNumberFormat="1" applyFont="1" applyFill="1" applyBorder="1" applyAlignment="1"/>
    <xf numFmtId="4" fontId="9" fillId="0" borderId="7" xfId="1" applyNumberFormat="1" applyFont="1" applyFill="1" applyBorder="1" applyAlignment="1">
      <alignment horizontal="right"/>
    </xf>
    <xf numFmtId="0" fontId="5" fillId="0" borderId="0" xfId="1" applyNumberFormat="1" applyFont="1" applyBorder="1" applyAlignment="1">
      <alignment horizontal="left" wrapText="1"/>
    </xf>
    <xf numFmtId="4" fontId="9" fillId="0" borderId="0" xfId="0" applyNumberFormat="1" applyFont="1" applyFill="1" applyBorder="1" applyAlignment="1">
      <alignment horizontal="right"/>
    </xf>
    <xf numFmtId="4" fontId="9" fillId="0" borderId="7" xfId="0" applyNumberFormat="1" applyFont="1" applyBorder="1" applyAlignment="1">
      <alignment horizontal="right"/>
    </xf>
    <xf numFmtId="0" fontId="9" fillId="0" borderId="0" xfId="0" applyFont="1" applyAlignment="1"/>
    <xf numFmtId="4" fontId="9" fillId="0" borderId="0" xfId="1" applyNumberFormat="1" applyFont="1" applyFill="1" applyBorder="1" applyAlignment="1">
      <alignment horizontal="right"/>
    </xf>
    <xf numFmtId="49" fontId="18" fillId="0" borderId="0" xfId="1" applyNumberFormat="1" applyFont="1" applyFill="1" applyBorder="1" applyAlignment="1">
      <alignment horizontal="right" wrapText="1"/>
    </xf>
    <xf numFmtId="4" fontId="10" fillId="0" borderId="6" xfId="1" applyNumberFormat="1" applyFont="1" applyFill="1" applyBorder="1" applyAlignment="1">
      <alignment horizontal="right"/>
    </xf>
    <xf numFmtId="49" fontId="10" fillId="0" borderId="0" xfId="0" applyNumberFormat="1" applyFont="1" applyAlignment="1"/>
    <xf numFmtId="0" fontId="10" fillId="0" borderId="0" xfId="0" applyFont="1" applyAlignment="1"/>
    <xf numFmtId="4" fontId="10" fillId="0" borderId="6" xfId="0" applyNumberFormat="1" applyFont="1" applyFill="1" applyBorder="1" applyAlignment="1"/>
    <xf numFmtId="49" fontId="9" fillId="0" borderId="0" xfId="0" applyNumberFormat="1" applyFont="1" applyAlignment="1"/>
    <xf numFmtId="49" fontId="9" fillId="0" borderId="0" xfId="0" applyNumberFormat="1" applyFont="1" applyFill="1" applyAlignment="1"/>
    <xf numFmtId="4" fontId="9" fillId="0" borderId="7" xfId="0" applyNumberFormat="1" applyFont="1" applyBorder="1" applyAlignment="1"/>
    <xf numFmtId="4" fontId="9" fillId="0" borderId="8" xfId="0" applyNumberFormat="1" applyFont="1" applyBorder="1" applyAlignment="1"/>
    <xf numFmtId="4" fontId="9" fillId="0" borderId="8" xfId="0" applyNumberFormat="1" applyFont="1" applyFill="1" applyBorder="1" applyAlignment="1"/>
    <xf numFmtId="49" fontId="8" fillId="2" borderId="0" xfId="0" applyNumberFormat="1" applyFont="1" applyFill="1" applyAlignment="1"/>
    <xf numFmtId="4" fontId="10" fillId="2" borderId="1" xfId="0" applyNumberFormat="1" applyFont="1" applyFill="1" applyBorder="1" applyAlignment="1"/>
    <xf numFmtId="0" fontId="9" fillId="0" borderId="7" xfId="0" applyFont="1" applyBorder="1" applyAlignment="1"/>
    <xf numFmtId="4" fontId="10" fillId="0" borderId="6" xfId="0" applyNumberFormat="1" applyFont="1" applyBorder="1" applyAlignment="1">
      <alignment horizontal="right"/>
    </xf>
    <xf numFmtId="4" fontId="10" fillId="0" borderId="0" xfId="0" applyNumberFormat="1" applyFont="1" applyFill="1"/>
    <xf numFmtId="0" fontId="15" fillId="0" borderId="0" xfId="0" applyFont="1" applyFill="1" applyBorder="1"/>
    <xf numFmtId="4" fontId="9" fillId="0" borderId="6" xfId="0" applyNumberFormat="1" applyFont="1" applyFill="1" applyBorder="1"/>
    <xf numFmtId="4" fontId="9" fillId="0" borderId="8" xfId="0" applyNumberFormat="1" applyFont="1" applyFill="1" applyBorder="1"/>
    <xf numFmtId="4" fontId="9" fillId="0" borderId="1" xfId="0" applyNumberFormat="1" applyFont="1" applyFill="1" applyBorder="1"/>
    <xf numFmtId="0" fontId="2" fillId="0" borderId="0" xfId="1" applyFont="1" applyFill="1" applyBorder="1" applyAlignment="1">
      <alignment horizontal="left" wrapText="1"/>
    </xf>
    <xf numFmtId="49" fontId="2" fillId="0" borderId="0" xfId="1" applyNumberFormat="1" applyFont="1" applyFill="1" applyBorder="1" applyAlignment="1">
      <alignment wrapText="1"/>
    </xf>
    <xf numFmtId="0" fontId="2" fillId="0" borderId="0" xfId="1" applyNumberFormat="1" applyFont="1" applyBorder="1" applyAlignment="1">
      <alignment horizontal="left" wrapText="1"/>
    </xf>
    <xf numFmtId="0" fontId="1" fillId="0" borderId="0" xfId="5"/>
    <xf numFmtId="4" fontId="19" fillId="0" borderId="0" xfId="5" applyNumberFormat="1" applyFont="1" applyAlignment="1">
      <alignment horizontal="right"/>
    </xf>
    <xf numFmtId="0" fontId="19" fillId="0" borderId="0" xfId="5" applyFont="1"/>
    <xf numFmtId="4" fontId="19" fillId="0" borderId="0" xfId="5" applyNumberFormat="1" applyFont="1"/>
    <xf numFmtId="165" fontId="20" fillId="5" borderId="0" xfId="5" applyNumberFormat="1" applyFont="1" applyFill="1" applyAlignment="1">
      <alignment horizontal="right"/>
    </xf>
    <xf numFmtId="49" fontId="20" fillId="5" borderId="0" xfId="5" applyNumberFormat="1" applyFont="1" applyFill="1" applyAlignment="1">
      <alignment horizontal="left"/>
    </xf>
    <xf numFmtId="166" fontId="20" fillId="5" borderId="0" xfId="5" applyNumberFormat="1" applyFont="1" applyFill="1" applyAlignment="1">
      <alignment horizontal="left"/>
    </xf>
    <xf numFmtId="0" fontId="20" fillId="5" borderId="0" xfId="5" applyFont="1" applyFill="1" applyAlignment="1">
      <alignment horizontal="left"/>
    </xf>
    <xf numFmtId="4" fontId="20" fillId="5" borderId="0" xfId="5" applyNumberFormat="1" applyFont="1" applyFill="1" applyAlignment="1">
      <alignment horizontal="right"/>
    </xf>
    <xf numFmtId="165" fontId="21" fillId="5" borderId="0" xfId="5" applyNumberFormat="1" applyFont="1" applyFill="1" applyAlignment="1">
      <alignment horizontal="right"/>
    </xf>
    <xf numFmtId="49" fontId="21" fillId="5" borderId="0" xfId="5" applyNumberFormat="1" applyFont="1" applyFill="1" applyAlignment="1">
      <alignment horizontal="left"/>
    </xf>
    <xf numFmtId="166" fontId="21" fillId="5" borderId="0" xfId="5" applyNumberFormat="1" applyFont="1" applyFill="1" applyAlignment="1">
      <alignment horizontal="left"/>
    </xf>
    <xf numFmtId="0" fontId="21" fillId="5" borderId="0" xfId="5" applyFont="1" applyFill="1" applyAlignment="1">
      <alignment horizontal="left"/>
    </xf>
    <xf numFmtId="4" fontId="21" fillId="5" borderId="0" xfId="5" applyNumberFormat="1" applyFont="1" applyFill="1" applyAlignment="1">
      <alignment horizontal="right"/>
    </xf>
    <xf numFmtId="0" fontId="19" fillId="0" borderId="0" xfId="5" quotePrefix="1" applyFont="1"/>
    <xf numFmtId="49" fontId="21" fillId="8" borderId="0" xfId="5" applyNumberFormat="1" applyFont="1" applyFill="1" applyAlignment="1">
      <alignment horizontal="left"/>
    </xf>
    <xf numFmtId="0" fontId="1" fillId="0" borderId="0" xfId="1" applyNumberFormat="1" applyFont="1" applyBorder="1" applyAlignment="1">
      <alignment horizontal="left" wrapText="1"/>
    </xf>
    <xf numFmtId="0" fontId="22" fillId="0" borderId="0" xfId="0" applyFont="1" applyAlignment="1">
      <alignment horizontal="center"/>
    </xf>
    <xf numFmtId="0" fontId="24" fillId="0" borderId="0" xfId="1" applyNumberFormat="1" applyFont="1" applyBorder="1" applyAlignment="1">
      <alignment horizontal="left" wrapText="1"/>
    </xf>
    <xf numFmtId="0" fontId="23" fillId="0" borderId="0" xfId="0" applyFont="1"/>
    <xf numFmtId="49" fontId="1" fillId="0" borderId="0" xfId="1" applyNumberFormat="1" applyFont="1" applyFill="1" applyBorder="1" applyAlignment="1">
      <alignment wrapText="1"/>
    </xf>
    <xf numFmtId="0" fontId="14" fillId="0" borderId="0" xfId="0" applyFont="1" applyFill="1"/>
    <xf numFmtId="0" fontId="10" fillId="0" borderId="5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49" fontId="8" fillId="0" borderId="0" xfId="0" applyNumberFormat="1" applyFont="1" applyAlignment="1"/>
    <xf numFmtId="0" fontId="0" fillId="0" borderId="0" xfId="0" applyAlignment="1"/>
    <xf numFmtId="0" fontId="21" fillId="5" borderId="0" xfId="5" applyFont="1" applyFill="1"/>
    <xf numFmtId="0" fontId="1" fillId="0" borderId="0" xfId="5"/>
    <xf numFmtId="0" fontId="1" fillId="7" borderId="0" xfId="5" applyFill="1" applyAlignment="1">
      <alignment horizontal="center"/>
    </xf>
    <xf numFmtId="0" fontId="1" fillId="6" borderId="0" xfId="5" applyFill="1" applyAlignment="1">
      <alignment horizontal="center"/>
    </xf>
  </cellXfs>
  <cellStyles count="6">
    <cellStyle name="Standaard" xfId="0" builtinId="0"/>
    <cellStyle name="Standaard 2" xfId="1" xr:uid="{00000000-0005-0000-0000-000002000000}"/>
    <cellStyle name="Standaard 3" xfId="2" xr:uid="{00000000-0005-0000-0000-000003000000}"/>
    <cellStyle name="Standaard 4" xfId="3" xr:uid="{00000000-0005-0000-0000-000004000000}"/>
    <cellStyle name="Standaard 5" xfId="4" xr:uid="{F0E5C0E2-2476-48B1-944B-35D1684D8479}"/>
    <cellStyle name="Standaard 6" xfId="5" xr:uid="{B59FDA1B-5B60-4239-B664-0F415A56DFD4}"/>
  </cellStyles>
  <dxfs count="0"/>
  <tableStyles count="0" defaultTableStyle="TableStyleMedium9" defaultPivotStyle="PivotStyleLight16"/>
  <colors>
    <mruColors>
      <color rgb="FFCCFFCC"/>
      <color rgb="FFFFFFCC"/>
      <color rgb="FF66FFFF"/>
      <color rgb="FFFFCCFF"/>
      <color rgb="FFCCFF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904875</xdr:colOff>
      <xdr:row>2</xdr:row>
      <xdr:rowOff>85724</xdr:rowOff>
    </xdr:from>
    <xdr:to>
      <xdr:col>18</xdr:col>
      <xdr:colOff>209550</xdr:colOff>
      <xdr:row>51</xdr:row>
      <xdr:rowOff>94011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25A1E46-DECE-41C2-AAF0-8393B4E958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107" t="16060" r="39628"/>
        <a:stretch/>
      </xdr:blipFill>
      <xdr:spPr>
        <a:xfrm>
          <a:off x="10096500" y="438149"/>
          <a:ext cx="6448425" cy="8314087"/>
        </a:xfrm>
        <a:prstGeom prst="rect">
          <a:avLst/>
        </a:prstGeom>
      </xdr:spPr>
    </xdr:pic>
    <xdr:clientData/>
  </xdr:twoCellAnchor>
  <xdr:twoCellAnchor editAs="oneCell">
    <xdr:from>
      <xdr:col>19</xdr:col>
      <xdr:colOff>85725</xdr:colOff>
      <xdr:row>2</xdr:row>
      <xdr:rowOff>19050</xdr:rowOff>
    </xdr:from>
    <xdr:to>
      <xdr:col>28</xdr:col>
      <xdr:colOff>409575</xdr:colOff>
      <xdr:row>51</xdr:row>
      <xdr:rowOff>36862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A0AA64BF-1127-4B23-9763-36DC8C1827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139" t="15964" r="41087"/>
        <a:stretch/>
      </xdr:blipFill>
      <xdr:spPr>
        <a:xfrm>
          <a:off x="17030700" y="371475"/>
          <a:ext cx="5810250" cy="83236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9524</xdr:rowOff>
    </xdr:from>
    <xdr:to>
      <xdr:col>8</xdr:col>
      <xdr:colOff>219075</xdr:colOff>
      <xdr:row>54</xdr:row>
      <xdr:rowOff>46386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2D24DAA-8CCD-449F-BABA-D636CD74FE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941" t="12983" r="40669"/>
        <a:stretch/>
      </xdr:blipFill>
      <xdr:spPr>
        <a:xfrm>
          <a:off x="161925" y="171449"/>
          <a:ext cx="6105525" cy="8618887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1</xdr:row>
      <xdr:rowOff>9525</xdr:rowOff>
    </xdr:from>
    <xdr:to>
      <xdr:col>19</xdr:col>
      <xdr:colOff>257176</xdr:colOff>
      <xdr:row>54</xdr:row>
      <xdr:rowOff>94012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1DBD03DE-0767-4394-ADE8-0501BD718D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847" t="12502" r="41451"/>
        <a:stretch/>
      </xdr:blipFill>
      <xdr:spPr>
        <a:xfrm>
          <a:off x="6724650" y="171450"/>
          <a:ext cx="6162676" cy="8666512"/>
        </a:xfrm>
        <a:prstGeom prst="rect">
          <a:avLst/>
        </a:prstGeom>
      </xdr:spPr>
    </xdr:pic>
    <xdr:clientData/>
  </xdr:twoCellAnchor>
  <xdr:twoCellAnchor editAs="oneCell">
    <xdr:from>
      <xdr:col>22</xdr:col>
      <xdr:colOff>28575</xdr:colOff>
      <xdr:row>0</xdr:row>
      <xdr:rowOff>962025</xdr:rowOff>
    </xdr:from>
    <xdr:to>
      <xdr:col>30</xdr:col>
      <xdr:colOff>438151</xdr:colOff>
      <xdr:row>54</xdr:row>
      <xdr:rowOff>141637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E2B1D9D-7338-45F8-8380-5D71C608DC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5160" t="11925" r="41659"/>
        <a:stretch/>
      </xdr:blipFill>
      <xdr:spPr>
        <a:xfrm>
          <a:off x="15659100" y="962025"/>
          <a:ext cx="6067426" cy="8723662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58</xdr:row>
      <xdr:rowOff>9524</xdr:rowOff>
    </xdr:from>
    <xdr:to>
      <xdr:col>8</xdr:col>
      <xdr:colOff>438150</xdr:colOff>
      <xdr:row>107</xdr:row>
      <xdr:rowOff>152400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4452DAC2-21E0-4D1D-9E54-242912E6C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4484" t="12790" r="40929" b="5661"/>
        <a:stretch/>
      </xdr:blipFill>
      <xdr:spPr>
        <a:xfrm>
          <a:off x="161925" y="9401174"/>
          <a:ext cx="6324600" cy="8077201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58</xdr:row>
      <xdr:rowOff>9525</xdr:rowOff>
    </xdr:from>
    <xdr:to>
      <xdr:col>17</xdr:col>
      <xdr:colOff>219075</xdr:colOff>
      <xdr:row>108</xdr:row>
      <xdr:rowOff>28575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3AAAEB6D-BF9C-430A-8501-A46365371E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483" t="12502" r="40929" b="5565"/>
        <a:stretch/>
      </xdr:blipFill>
      <xdr:spPr>
        <a:xfrm>
          <a:off x="6477000" y="10048875"/>
          <a:ext cx="6324600" cy="8115300"/>
        </a:xfrm>
        <a:prstGeom prst="rect">
          <a:avLst/>
        </a:prstGeom>
      </xdr:spPr>
    </xdr:pic>
    <xdr:clientData/>
  </xdr:twoCellAnchor>
  <xdr:twoCellAnchor editAs="oneCell">
    <xdr:from>
      <xdr:col>22</xdr:col>
      <xdr:colOff>19050</xdr:colOff>
      <xdr:row>58</xdr:row>
      <xdr:rowOff>0</xdr:rowOff>
    </xdr:from>
    <xdr:to>
      <xdr:col>31</xdr:col>
      <xdr:colOff>476250</xdr:colOff>
      <xdr:row>107</xdr:row>
      <xdr:rowOff>123825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C90BE755-9B89-4A9C-9E15-E4819F61D3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3336" t="11828" r="39888" b="6815"/>
        <a:stretch/>
      </xdr:blipFill>
      <xdr:spPr>
        <a:xfrm>
          <a:off x="15649575" y="10039350"/>
          <a:ext cx="6724650" cy="8058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8176-04B0-4643-9158-124EF2AE1639}">
  <sheetPr>
    <pageSetUpPr fitToPage="1"/>
  </sheetPr>
  <dimension ref="A1:M806"/>
  <sheetViews>
    <sheetView tabSelected="1" zoomScaleNormal="100" workbookViewId="0">
      <selection activeCell="L11" sqref="L11"/>
    </sheetView>
  </sheetViews>
  <sheetFormatPr defaultColWidth="9.109375" defaultRowHeight="12.6" x14ac:dyDescent="0.2"/>
  <cols>
    <col min="1" max="1" width="9.33203125" style="22" customWidth="1"/>
    <col min="2" max="2" width="43.6640625" style="22" customWidth="1"/>
    <col min="3" max="3" width="14.88671875" style="22" bestFit="1" customWidth="1"/>
    <col min="4" max="4" width="14.88671875" style="22" customWidth="1"/>
    <col min="5" max="5" width="13.109375" style="22" customWidth="1"/>
    <col min="6" max="6" width="56.33203125" style="22" bestFit="1" customWidth="1"/>
    <col min="7" max="7" width="14.88671875" style="22" bestFit="1" customWidth="1"/>
    <col min="8" max="8" width="15.33203125" style="22" customWidth="1"/>
    <col min="9" max="9" width="10.44140625" style="22" bestFit="1" customWidth="1"/>
    <col min="10" max="10" width="13.33203125" style="22" customWidth="1"/>
    <col min="11" max="11" width="10.44140625" style="22" bestFit="1" customWidth="1"/>
    <col min="12" max="12" width="11.44140625" style="22" bestFit="1" customWidth="1"/>
    <col min="13" max="13" width="17.88671875" style="22" bestFit="1" customWidth="1"/>
    <col min="14" max="16384" width="9.109375" style="22"/>
  </cols>
  <sheetData>
    <row r="1" spans="1:13" x14ac:dyDescent="0.2">
      <c r="A1" s="147" t="s">
        <v>178</v>
      </c>
      <c r="B1" s="148"/>
      <c r="C1" s="148"/>
      <c r="D1" s="148"/>
      <c r="E1" s="148"/>
      <c r="F1" s="148"/>
      <c r="G1" s="148"/>
      <c r="H1" s="149"/>
    </row>
    <row r="3" spans="1:13" x14ac:dyDescent="0.2">
      <c r="A3" s="39"/>
      <c r="B3" s="40" t="s">
        <v>0</v>
      </c>
      <c r="C3" s="38">
        <v>44561</v>
      </c>
      <c r="D3" s="38">
        <v>44196</v>
      </c>
      <c r="E3" s="44"/>
      <c r="F3" s="40" t="s">
        <v>1</v>
      </c>
      <c r="G3" s="38">
        <v>44561</v>
      </c>
      <c r="H3" s="38">
        <v>44196</v>
      </c>
    </row>
    <row r="4" spans="1:13" s="14" customFormat="1" x14ac:dyDescent="0.2">
      <c r="A4" s="31" t="s">
        <v>2</v>
      </c>
      <c r="C4" s="32"/>
      <c r="D4" s="32"/>
      <c r="E4" s="37" t="s">
        <v>3</v>
      </c>
      <c r="G4" s="32"/>
      <c r="H4" s="32"/>
    </row>
    <row r="5" spans="1:13" x14ac:dyDescent="0.2">
      <c r="A5" s="22">
        <v>13001</v>
      </c>
      <c r="B5" s="22" t="s">
        <v>4</v>
      </c>
      <c r="C5" s="34">
        <v>0</v>
      </c>
      <c r="D5" s="34">
        <v>0</v>
      </c>
      <c r="E5" s="33">
        <v>5111</v>
      </c>
      <c r="F5" s="14" t="s">
        <v>5</v>
      </c>
      <c r="G5" s="12">
        <f>+H5+H6</f>
        <v>262272.05</v>
      </c>
      <c r="H5" s="12">
        <v>277952.63</v>
      </c>
    </row>
    <row r="6" spans="1:13" s="14" customFormat="1" x14ac:dyDescent="0.2">
      <c r="A6" s="31"/>
      <c r="C6" s="32"/>
      <c r="D6" s="32"/>
      <c r="E6" s="33"/>
      <c r="F6" s="14" t="s">
        <v>177</v>
      </c>
      <c r="G6" s="34">
        <f>-+C37</f>
        <v>41169.1</v>
      </c>
      <c r="H6" s="34">
        <v>-15680.58</v>
      </c>
      <c r="J6" s="118"/>
    </row>
    <row r="7" spans="1:13" s="14" customFormat="1" x14ac:dyDescent="0.2">
      <c r="A7" s="31"/>
      <c r="B7" s="10" t="s">
        <v>6</v>
      </c>
      <c r="C7" s="32"/>
      <c r="D7" s="32"/>
      <c r="E7" s="33"/>
      <c r="F7" s="22"/>
      <c r="G7" s="22"/>
      <c r="H7" s="22"/>
    </row>
    <row r="8" spans="1:13" x14ac:dyDescent="0.2">
      <c r="A8" s="22">
        <v>13202</v>
      </c>
      <c r="B8" s="82" t="s">
        <v>7</v>
      </c>
      <c r="C8" s="12">
        <f>'11000 SvvS Banken 2021'!E33</f>
        <v>2236.919999999991</v>
      </c>
      <c r="D8" s="12">
        <v>2705.2900000000009</v>
      </c>
      <c r="E8" s="33"/>
      <c r="F8" s="14" t="s">
        <v>8</v>
      </c>
      <c r="G8" s="34"/>
      <c r="H8" s="34"/>
      <c r="J8" s="22" t="s">
        <v>9</v>
      </c>
      <c r="L8" s="12">
        <f>SUM(D8:D9)-SUM(C8:C9)</f>
        <v>-32541.630000000005</v>
      </c>
      <c r="M8" s="22" t="s">
        <v>10</v>
      </c>
    </row>
    <row r="9" spans="1:13" x14ac:dyDescent="0.2">
      <c r="A9" s="22">
        <v>13203</v>
      </c>
      <c r="B9" s="22" t="s">
        <v>11</v>
      </c>
      <c r="C9" s="34">
        <f>'11000 SvvS Banken 2021'!E45</f>
        <v>304153.07</v>
      </c>
      <c r="D9" s="34">
        <v>271143.07</v>
      </c>
      <c r="E9" s="37" t="s">
        <v>12</v>
      </c>
      <c r="G9" s="34"/>
      <c r="H9" s="34"/>
      <c r="L9" s="12"/>
    </row>
    <row r="10" spans="1:13" x14ac:dyDescent="0.2">
      <c r="B10" s="54"/>
      <c r="D10" s="34"/>
      <c r="E10" s="33"/>
      <c r="F10" s="14"/>
      <c r="H10" s="34"/>
      <c r="J10" s="22" t="s">
        <v>13</v>
      </c>
      <c r="L10" s="12">
        <f>'11000 SvvS Banken 2021'!E32+'11000 SvvS Banken 2021'!E44</f>
        <v>77504.649999999994</v>
      </c>
    </row>
    <row r="11" spans="1:13" x14ac:dyDescent="0.2">
      <c r="E11" s="33">
        <v>11000</v>
      </c>
      <c r="F11" s="14" t="s">
        <v>14</v>
      </c>
      <c r="G11" s="34">
        <f>'11000 SvvS afr 2021'!D29</f>
        <v>2948.8399999999997</v>
      </c>
      <c r="H11" s="34">
        <v>11576.31</v>
      </c>
      <c r="J11" s="22" t="s">
        <v>15</v>
      </c>
      <c r="L11" s="12">
        <f>'11000 SvvS Banken 2021'!D32+'11000 SvvS Banken 2021'!D44</f>
        <v>44963.020000000004</v>
      </c>
    </row>
    <row r="12" spans="1:13" x14ac:dyDescent="0.2">
      <c r="E12" s="33"/>
      <c r="F12" s="14"/>
      <c r="H12" s="34"/>
    </row>
    <row r="13" spans="1:13" x14ac:dyDescent="0.2">
      <c r="E13" s="33"/>
      <c r="F13" s="14"/>
      <c r="H13" s="34"/>
    </row>
    <row r="14" spans="1:13" ht="13.2" thickBot="1" x14ac:dyDescent="0.25">
      <c r="B14" s="17" t="s">
        <v>16</v>
      </c>
      <c r="C14" s="36">
        <f>SUM(C5:C13)</f>
        <v>306389.99</v>
      </c>
      <c r="D14" s="36">
        <f>SUM(D5:D13)</f>
        <v>273848.36</v>
      </c>
      <c r="E14" s="33"/>
      <c r="F14" s="17" t="s">
        <v>16</v>
      </c>
      <c r="G14" s="36">
        <f>SUM(G5:G13)</f>
        <v>306389.99</v>
      </c>
      <c r="H14" s="36">
        <f>SUM(H5:H13)</f>
        <v>273848.36</v>
      </c>
      <c r="J14" s="34"/>
      <c r="L14" s="34">
        <f>L10+L9-L11</f>
        <v>32541.62999999999</v>
      </c>
    </row>
    <row r="15" spans="1:13" ht="13.2" thickTop="1" x14ac:dyDescent="0.2">
      <c r="G15" s="34"/>
    </row>
    <row r="16" spans="1:13" x14ac:dyDescent="0.2">
      <c r="D16" s="34"/>
      <c r="G16" s="34"/>
      <c r="H16" s="34"/>
      <c r="I16" s="34"/>
      <c r="J16" s="22" t="s">
        <v>212</v>
      </c>
      <c r="K16" s="34">
        <f>D14-H14</f>
        <v>0</v>
      </c>
    </row>
    <row r="17" spans="1:12" x14ac:dyDescent="0.2">
      <c r="D17" s="22" t="s">
        <v>8</v>
      </c>
      <c r="F17" s="34"/>
      <c r="G17" s="34" t="s">
        <v>8</v>
      </c>
      <c r="J17" s="22" t="s">
        <v>213</v>
      </c>
      <c r="K17" s="34">
        <f>C14-G14</f>
        <v>0</v>
      </c>
    </row>
    <row r="18" spans="1:12" x14ac:dyDescent="0.2">
      <c r="F18" s="34"/>
      <c r="G18" s="34"/>
      <c r="J18" s="70"/>
    </row>
    <row r="19" spans="1:12" x14ac:dyDescent="0.2">
      <c r="A19" s="147" t="s">
        <v>179</v>
      </c>
      <c r="B19" s="148"/>
      <c r="C19" s="148"/>
      <c r="D19" s="148"/>
      <c r="E19" s="148"/>
      <c r="F19" s="148"/>
      <c r="G19" s="148"/>
      <c r="H19" s="149"/>
      <c r="J19" s="70"/>
    </row>
    <row r="20" spans="1:12" x14ac:dyDescent="0.2">
      <c r="A20" s="43"/>
      <c r="B20" s="43"/>
      <c r="C20" s="43"/>
      <c r="D20" s="43"/>
      <c r="E20" s="43"/>
      <c r="F20" s="43"/>
      <c r="G20" s="43"/>
      <c r="H20" s="43"/>
      <c r="J20" s="70"/>
    </row>
    <row r="21" spans="1:12" x14ac:dyDescent="0.2">
      <c r="A21" s="39"/>
      <c r="B21" s="40" t="s">
        <v>17</v>
      </c>
      <c r="C21" s="39"/>
      <c r="D21" s="39"/>
      <c r="E21" s="44"/>
      <c r="F21" s="40" t="s">
        <v>18</v>
      </c>
      <c r="G21" s="39"/>
      <c r="H21" s="39"/>
    </row>
    <row r="22" spans="1:12" ht="14.25" customHeight="1" x14ac:dyDescent="0.2">
      <c r="D22" s="53"/>
      <c r="E22" s="15">
        <v>11000</v>
      </c>
      <c r="F22" s="45" t="s">
        <v>14</v>
      </c>
      <c r="G22" s="12"/>
      <c r="J22" s="12"/>
      <c r="K22" s="14"/>
      <c r="L22" s="14"/>
    </row>
    <row r="23" spans="1:12" x14ac:dyDescent="0.2">
      <c r="E23" s="42"/>
      <c r="F23" s="19"/>
      <c r="G23" s="34"/>
      <c r="J23" s="12"/>
      <c r="K23" s="14"/>
      <c r="L23" s="14"/>
    </row>
    <row r="24" spans="1:12" x14ac:dyDescent="0.2">
      <c r="B24" s="20"/>
      <c r="C24" s="34"/>
      <c r="E24" s="42"/>
      <c r="F24" s="11"/>
      <c r="G24" s="34"/>
    </row>
    <row r="25" spans="1:12" x14ac:dyDescent="0.2">
      <c r="E25" s="42" t="s">
        <v>19</v>
      </c>
      <c r="F25" s="19" t="s">
        <v>20</v>
      </c>
      <c r="G25" s="34"/>
      <c r="J25" s="12"/>
      <c r="K25" s="14"/>
      <c r="L25" s="14"/>
    </row>
    <row r="26" spans="1:12" x14ac:dyDescent="0.2">
      <c r="E26" s="42"/>
      <c r="F26" s="11" t="s">
        <v>21</v>
      </c>
      <c r="G26" s="34">
        <f>'Nota afrekening 2021'!E25</f>
        <v>1948.8399999999997</v>
      </c>
      <c r="J26" s="12"/>
      <c r="K26" s="14"/>
      <c r="L26" s="14"/>
    </row>
    <row r="27" spans="1:12" x14ac:dyDescent="0.2">
      <c r="B27" s="20"/>
      <c r="C27" s="34"/>
      <c r="E27" s="42"/>
      <c r="F27" s="11" t="s">
        <v>22</v>
      </c>
      <c r="G27" s="34">
        <f>'Nota afrekening 2021'!E26</f>
        <v>1000</v>
      </c>
    </row>
    <row r="28" spans="1:12" x14ac:dyDescent="0.2">
      <c r="E28" s="42"/>
      <c r="F28" s="11"/>
      <c r="G28" s="48">
        <f>SUM(G26:G27)</f>
        <v>2948.8399999999997</v>
      </c>
    </row>
    <row r="29" spans="1:12" x14ac:dyDescent="0.2">
      <c r="B29" s="20"/>
      <c r="C29" s="34"/>
      <c r="E29" s="42"/>
      <c r="J29" s="34"/>
    </row>
    <row r="30" spans="1:12" x14ac:dyDescent="0.2">
      <c r="E30" s="42"/>
      <c r="F30" s="11"/>
      <c r="G30" s="12"/>
    </row>
    <row r="31" spans="1:12" x14ac:dyDescent="0.2">
      <c r="E31" s="42"/>
      <c r="F31" s="49" t="s">
        <v>23</v>
      </c>
      <c r="G31" s="46">
        <f>G28</f>
        <v>2948.8399999999997</v>
      </c>
      <c r="I31" s="34"/>
    </row>
    <row r="32" spans="1:12" x14ac:dyDescent="0.2">
      <c r="E32" s="41"/>
      <c r="F32" s="14"/>
    </row>
    <row r="33" spans="1:10" x14ac:dyDescent="0.2">
      <c r="B33" s="47" t="s">
        <v>24</v>
      </c>
      <c r="C33" s="34"/>
      <c r="E33" s="42"/>
      <c r="F33" s="45" t="s">
        <v>24</v>
      </c>
      <c r="G33" s="34"/>
    </row>
    <row r="34" spans="1:10" x14ac:dyDescent="0.2">
      <c r="A34" s="22">
        <v>82212</v>
      </c>
      <c r="B34" s="20" t="s">
        <v>211</v>
      </c>
      <c r="C34" s="34">
        <f>'11000 SvvS Banken 2021'!E40</f>
        <v>10</v>
      </c>
      <c r="E34" s="33">
        <v>45990</v>
      </c>
      <c r="F34" s="22" t="s">
        <v>207</v>
      </c>
      <c r="G34" s="12">
        <f>'11000 SvvS Banken 2021'!D7+'11000 SvvS Banken 2021'!D10+'11000 SvvS Banken 2021'!D12+'11000 SvvS Banken 2021'!D19+'11000 SvvS Banken 2021'!D20+'11000 SvvS Banken 2021'!D21+'11000 SvvS Banken 2021'!D22+'11000 SvvS Banken 2021'!D23+'11000 SvvS Banken 2021'!D24+'11000 SvvS Banken 2021'!D25+'11000 SvvS Banken 2021'!D28+'11000 SvvS Banken 2021'!D29</f>
        <v>216.48999999999995</v>
      </c>
    </row>
    <row r="35" spans="1:10" x14ac:dyDescent="0.2">
      <c r="B35" s="11" t="s">
        <v>210</v>
      </c>
      <c r="C35" s="12">
        <f>'11000 SvvS Banken 2021'!E9+'11000 SvvS Banken 2021'!E13</f>
        <v>44155.56</v>
      </c>
      <c r="D35" s="22" t="s">
        <v>8</v>
      </c>
      <c r="E35" s="42"/>
      <c r="F35" s="11"/>
      <c r="G35" s="12"/>
      <c r="H35" s="34" t="s">
        <v>8</v>
      </c>
      <c r="J35" s="34"/>
    </row>
    <row r="36" spans="1:10" x14ac:dyDescent="0.2">
      <c r="B36" s="11" t="s">
        <v>208</v>
      </c>
      <c r="C36" s="12">
        <f>-'11000 SvvS Banken 2021'!D8-'11000 SvvS Banken 2021'!D11+'11000 SvvS Banken 2021'!E14+'11000 SvvS Banken 2021'!E15+'11000 SvvS Banken 2021'!E16-'11000 SvvS Banken 2021'!D17+'11000 SvvS Banken 2021'!E18</f>
        <v>168.87</v>
      </c>
      <c r="E36" s="42"/>
      <c r="F36" s="11"/>
      <c r="G36" s="12"/>
      <c r="H36" s="34"/>
      <c r="J36" s="34"/>
    </row>
    <row r="37" spans="1:10" x14ac:dyDescent="0.2">
      <c r="B37" s="20" t="s">
        <v>49</v>
      </c>
      <c r="C37" s="34">
        <f>G39-SUM(C33:C36)</f>
        <v>-41169.1</v>
      </c>
      <c r="E37" s="30"/>
      <c r="F37" s="11"/>
      <c r="G37" s="34"/>
    </row>
    <row r="38" spans="1:10" x14ac:dyDescent="0.2">
      <c r="E38" s="33"/>
      <c r="F38" s="14"/>
    </row>
    <row r="39" spans="1:10" ht="13.2" thickBot="1" x14ac:dyDescent="0.25">
      <c r="B39" s="35" t="s">
        <v>25</v>
      </c>
      <c r="C39" s="36">
        <f>SUM(C23:C38)</f>
        <v>3165.3300000000017</v>
      </c>
      <c r="D39" s="34" t="s">
        <v>8</v>
      </c>
      <c r="E39" s="33"/>
      <c r="F39" s="35" t="s">
        <v>25</v>
      </c>
      <c r="G39" s="36">
        <f>G31+G34</f>
        <v>3165.3299999999995</v>
      </c>
      <c r="I39" s="34"/>
    </row>
    <row r="40" spans="1:10" ht="13.2" thickTop="1" x14ac:dyDescent="0.2">
      <c r="C40" s="34"/>
      <c r="D40" s="34"/>
    </row>
    <row r="41" spans="1:10" x14ac:dyDescent="0.2">
      <c r="C41" s="34"/>
      <c r="D41" s="34"/>
    </row>
    <row r="42" spans="1:10" x14ac:dyDescent="0.2">
      <c r="C42" s="34"/>
      <c r="D42" s="34"/>
    </row>
    <row r="43" spans="1:10" x14ac:dyDescent="0.2">
      <c r="C43" s="34"/>
      <c r="D43" s="34"/>
    </row>
    <row r="44" spans="1:10" x14ac:dyDescent="0.2">
      <c r="C44" s="34"/>
      <c r="D44" s="34"/>
    </row>
    <row r="45" spans="1:10" x14ac:dyDescent="0.2">
      <c r="C45" s="34"/>
      <c r="D45" s="34"/>
    </row>
    <row r="46" spans="1:10" x14ac:dyDescent="0.2">
      <c r="C46" s="34"/>
      <c r="D46" s="34"/>
    </row>
    <row r="47" spans="1:10" x14ac:dyDescent="0.2">
      <c r="C47" s="34"/>
      <c r="D47" s="34"/>
    </row>
    <row r="48" spans="1:10" x14ac:dyDescent="0.2">
      <c r="C48" s="34"/>
      <c r="D48" s="34"/>
    </row>
    <row r="49" spans="3:4" x14ac:dyDescent="0.2">
      <c r="C49" s="34"/>
      <c r="D49" s="34"/>
    </row>
    <row r="50" spans="3:4" x14ac:dyDescent="0.2">
      <c r="C50" s="34"/>
      <c r="D50" s="34"/>
    </row>
    <row r="51" spans="3:4" x14ac:dyDescent="0.2">
      <c r="C51" s="34"/>
      <c r="D51" s="34"/>
    </row>
    <row r="52" spans="3:4" x14ac:dyDescent="0.2">
      <c r="C52" s="34"/>
      <c r="D52" s="34"/>
    </row>
    <row r="53" spans="3:4" x14ac:dyDescent="0.2">
      <c r="C53" s="34"/>
      <c r="D53" s="34"/>
    </row>
    <row r="54" spans="3:4" x14ac:dyDescent="0.2">
      <c r="C54" s="34"/>
      <c r="D54" s="34"/>
    </row>
    <row r="55" spans="3:4" x14ac:dyDescent="0.2">
      <c r="C55" s="34"/>
      <c r="D55" s="34"/>
    </row>
    <row r="56" spans="3:4" x14ac:dyDescent="0.2">
      <c r="C56" s="34"/>
      <c r="D56" s="34"/>
    </row>
    <row r="57" spans="3:4" x14ac:dyDescent="0.2">
      <c r="C57" s="34"/>
      <c r="D57" s="34"/>
    </row>
    <row r="58" spans="3:4" x14ac:dyDescent="0.2">
      <c r="C58" s="34"/>
      <c r="D58" s="34"/>
    </row>
    <row r="59" spans="3:4" x14ac:dyDescent="0.2">
      <c r="C59" s="34"/>
      <c r="D59" s="34"/>
    </row>
    <row r="60" spans="3:4" x14ac:dyDescent="0.2">
      <c r="C60" s="34"/>
      <c r="D60" s="34"/>
    </row>
    <row r="61" spans="3:4" x14ac:dyDescent="0.2">
      <c r="C61" s="34"/>
      <c r="D61" s="34"/>
    </row>
    <row r="62" spans="3:4" x14ac:dyDescent="0.2">
      <c r="C62" s="34"/>
      <c r="D62" s="34"/>
    </row>
    <row r="63" spans="3:4" x14ac:dyDescent="0.2">
      <c r="C63" s="34"/>
      <c r="D63" s="34"/>
    </row>
    <row r="64" spans="3:4" x14ac:dyDescent="0.2">
      <c r="C64" s="34"/>
      <c r="D64" s="34"/>
    </row>
    <row r="65" spans="3:4" x14ac:dyDescent="0.2">
      <c r="C65" s="34"/>
      <c r="D65" s="34"/>
    </row>
    <row r="66" spans="3:4" x14ac:dyDescent="0.2">
      <c r="C66" s="34"/>
      <c r="D66" s="34"/>
    </row>
    <row r="67" spans="3:4" x14ac:dyDescent="0.2">
      <c r="C67" s="34"/>
      <c r="D67" s="34"/>
    </row>
    <row r="68" spans="3:4" x14ac:dyDescent="0.2">
      <c r="C68" s="34"/>
      <c r="D68" s="34"/>
    </row>
    <row r="69" spans="3:4" x14ac:dyDescent="0.2">
      <c r="C69" s="34"/>
      <c r="D69" s="34"/>
    </row>
    <row r="70" spans="3:4" x14ac:dyDescent="0.2">
      <c r="C70" s="34"/>
      <c r="D70" s="34"/>
    </row>
    <row r="71" spans="3:4" x14ac:dyDescent="0.2">
      <c r="C71" s="34"/>
      <c r="D71" s="34"/>
    </row>
    <row r="72" spans="3:4" x14ac:dyDescent="0.2">
      <c r="C72" s="34"/>
      <c r="D72" s="34"/>
    </row>
    <row r="73" spans="3:4" x14ac:dyDescent="0.2">
      <c r="C73" s="34"/>
      <c r="D73" s="34"/>
    </row>
    <row r="74" spans="3:4" x14ac:dyDescent="0.2">
      <c r="C74" s="34"/>
      <c r="D74" s="34"/>
    </row>
    <row r="75" spans="3:4" x14ac:dyDescent="0.2">
      <c r="C75" s="34"/>
      <c r="D75" s="34"/>
    </row>
    <row r="76" spans="3:4" x14ac:dyDescent="0.2">
      <c r="C76" s="34"/>
      <c r="D76" s="34"/>
    </row>
    <row r="77" spans="3:4" x14ac:dyDescent="0.2">
      <c r="C77" s="34"/>
      <c r="D77" s="34"/>
    </row>
    <row r="78" spans="3:4" x14ac:dyDescent="0.2">
      <c r="C78" s="34"/>
      <c r="D78" s="34"/>
    </row>
    <row r="79" spans="3:4" x14ac:dyDescent="0.2">
      <c r="C79" s="34"/>
      <c r="D79" s="34"/>
    </row>
    <row r="80" spans="3:4" x14ac:dyDescent="0.2">
      <c r="C80" s="34"/>
      <c r="D80" s="34"/>
    </row>
    <row r="81" spans="3:4" x14ac:dyDescent="0.2">
      <c r="C81" s="34"/>
      <c r="D81" s="34"/>
    </row>
    <row r="82" spans="3:4" x14ac:dyDescent="0.2">
      <c r="C82" s="34"/>
      <c r="D82" s="34"/>
    </row>
    <row r="83" spans="3:4" x14ac:dyDescent="0.2">
      <c r="C83" s="34"/>
      <c r="D83" s="34"/>
    </row>
    <row r="84" spans="3:4" x14ac:dyDescent="0.2">
      <c r="C84" s="34"/>
      <c r="D84" s="34"/>
    </row>
    <row r="85" spans="3:4" x14ac:dyDescent="0.2">
      <c r="C85" s="34"/>
      <c r="D85" s="34"/>
    </row>
    <row r="86" spans="3:4" x14ac:dyDescent="0.2">
      <c r="C86" s="34"/>
      <c r="D86" s="34"/>
    </row>
    <row r="87" spans="3:4" x14ac:dyDescent="0.2">
      <c r="C87" s="34"/>
      <c r="D87" s="34"/>
    </row>
    <row r="88" spans="3:4" x14ac:dyDescent="0.2">
      <c r="C88" s="34"/>
      <c r="D88" s="34"/>
    </row>
    <row r="89" spans="3:4" x14ac:dyDescent="0.2">
      <c r="C89" s="34"/>
      <c r="D89" s="34"/>
    </row>
    <row r="90" spans="3:4" x14ac:dyDescent="0.2">
      <c r="C90" s="34"/>
      <c r="D90" s="34"/>
    </row>
    <row r="91" spans="3:4" x14ac:dyDescent="0.2">
      <c r="C91" s="34"/>
      <c r="D91" s="34"/>
    </row>
    <row r="92" spans="3:4" x14ac:dyDescent="0.2">
      <c r="C92" s="34"/>
      <c r="D92" s="34"/>
    </row>
    <row r="93" spans="3:4" x14ac:dyDescent="0.2">
      <c r="C93" s="34"/>
      <c r="D93" s="34"/>
    </row>
    <row r="94" spans="3:4" x14ac:dyDescent="0.2">
      <c r="C94" s="34"/>
      <c r="D94" s="34"/>
    </row>
    <row r="95" spans="3:4" x14ac:dyDescent="0.2">
      <c r="C95" s="34"/>
      <c r="D95" s="34"/>
    </row>
    <row r="96" spans="3:4" x14ac:dyDescent="0.2">
      <c r="C96" s="34"/>
      <c r="D96" s="34"/>
    </row>
    <row r="97" spans="3:4" x14ac:dyDescent="0.2">
      <c r="C97" s="34"/>
      <c r="D97" s="34"/>
    </row>
    <row r="98" spans="3:4" x14ac:dyDescent="0.2">
      <c r="C98" s="34"/>
      <c r="D98" s="34"/>
    </row>
    <row r="99" spans="3:4" x14ac:dyDescent="0.2">
      <c r="C99" s="34"/>
      <c r="D99" s="34"/>
    </row>
    <row r="100" spans="3:4" x14ac:dyDescent="0.2">
      <c r="C100" s="34"/>
      <c r="D100" s="34"/>
    </row>
    <row r="101" spans="3:4" x14ac:dyDescent="0.2">
      <c r="C101" s="34"/>
      <c r="D101" s="34"/>
    </row>
    <row r="102" spans="3:4" x14ac:dyDescent="0.2">
      <c r="C102" s="34"/>
      <c r="D102" s="34"/>
    </row>
    <row r="103" spans="3:4" x14ac:dyDescent="0.2">
      <c r="C103" s="34"/>
      <c r="D103" s="34"/>
    </row>
    <row r="104" spans="3:4" x14ac:dyDescent="0.2">
      <c r="C104" s="34"/>
      <c r="D104" s="34"/>
    </row>
    <row r="105" spans="3:4" x14ac:dyDescent="0.2">
      <c r="C105" s="34"/>
      <c r="D105" s="34"/>
    </row>
    <row r="106" spans="3:4" x14ac:dyDescent="0.2">
      <c r="C106" s="34"/>
      <c r="D106" s="34"/>
    </row>
    <row r="107" spans="3:4" x14ac:dyDescent="0.2">
      <c r="C107" s="34"/>
      <c r="D107" s="34"/>
    </row>
    <row r="108" spans="3:4" x14ac:dyDescent="0.2">
      <c r="C108" s="34"/>
      <c r="D108" s="34"/>
    </row>
    <row r="109" spans="3:4" x14ac:dyDescent="0.2">
      <c r="C109" s="34"/>
      <c r="D109" s="34"/>
    </row>
    <row r="110" spans="3:4" x14ac:dyDescent="0.2">
      <c r="C110" s="34"/>
      <c r="D110" s="34"/>
    </row>
    <row r="111" spans="3:4" x14ac:dyDescent="0.2">
      <c r="C111" s="34"/>
      <c r="D111" s="34"/>
    </row>
    <row r="112" spans="3:4" x14ac:dyDescent="0.2">
      <c r="C112" s="34"/>
      <c r="D112" s="34"/>
    </row>
    <row r="113" spans="3:4" x14ac:dyDescent="0.2">
      <c r="C113" s="34"/>
      <c r="D113" s="34"/>
    </row>
    <row r="114" spans="3:4" x14ac:dyDescent="0.2">
      <c r="C114" s="34"/>
      <c r="D114" s="34"/>
    </row>
    <row r="115" spans="3:4" x14ac:dyDescent="0.2">
      <c r="C115" s="34"/>
      <c r="D115" s="34"/>
    </row>
    <row r="116" spans="3:4" x14ac:dyDescent="0.2">
      <c r="C116" s="34"/>
      <c r="D116" s="34"/>
    </row>
    <row r="117" spans="3:4" x14ac:dyDescent="0.2">
      <c r="C117" s="34"/>
      <c r="D117" s="34"/>
    </row>
    <row r="118" spans="3:4" x14ac:dyDescent="0.2">
      <c r="C118" s="34"/>
      <c r="D118" s="34"/>
    </row>
    <row r="119" spans="3:4" x14ac:dyDescent="0.2">
      <c r="C119" s="34"/>
      <c r="D119" s="34"/>
    </row>
    <row r="120" spans="3:4" x14ac:dyDescent="0.2">
      <c r="C120" s="34"/>
      <c r="D120" s="34"/>
    </row>
    <row r="121" spans="3:4" x14ac:dyDescent="0.2">
      <c r="C121" s="34"/>
      <c r="D121" s="34"/>
    </row>
    <row r="122" spans="3:4" x14ac:dyDescent="0.2">
      <c r="C122" s="34"/>
      <c r="D122" s="34"/>
    </row>
    <row r="123" spans="3:4" x14ac:dyDescent="0.2">
      <c r="C123" s="34"/>
      <c r="D123" s="34"/>
    </row>
    <row r="124" spans="3:4" x14ac:dyDescent="0.2">
      <c r="C124" s="34"/>
      <c r="D124" s="34"/>
    </row>
    <row r="125" spans="3:4" x14ac:dyDescent="0.2">
      <c r="C125" s="34"/>
      <c r="D125" s="34"/>
    </row>
    <row r="126" spans="3:4" x14ac:dyDescent="0.2">
      <c r="C126" s="34"/>
      <c r="D126" s="34"/>
    </row>
    <row r="127" spans="3:4" x14ac:dyDescent="0.2">
      <c r="C127" s="34"/>
      <c r="D127" s="34"/>
    </row>
    <row r="128" spans="3:4" x14ac:dyDescent="0.2">
      <c r="C128" s="34"/>
      <c r="D128" s="34"/>
    </row>
    <row r="129" spans="3:4" x14ac:dyDescent="0.2">
      <c r="C129" s="34"/>
      <c r="D129" s="34"/>
    </row>
    <row r="130" spans="3:4" x14ac:dyDescent="0.2">
      <c r="C130" s="34"/>
      <c r="D130" s="34"/>
    </row>
    <row r="131" spans="3:4" x14ac:dyDescent="0.2">
      <c r="C131" s="34"/>
      <c r="D131" s="34"/>
    </row>
    <row r="132" spans="3:4" x14ac:dyDescent="0.2">
      <c r="C132" s="34"/>
      <c r="D132" s="34"/>
    </row>
    <row r="133" spans="3:4" x14ac:dyDescent="0.2">
      <c r="C133" s="34"/>
      <c r="D133" s="34"/>
    </row>
    <row r="134" spans="3:4" x14ac:dyDescent="0.2">
      <c r="C134" s="34"/>
      <c r="D134" s="34"/>
    </row>
    <row r="135" spans="3:4" x14ac:dyDescent="0.2">
      <c r="C135" s="34"/>
      <c r="D135" s="34"/>
    </row>
    <row r="136" spans="3:4" x14ac:dyDescent="0.2">
      <c r="C136" s="34"/>
      <c r="D136" s="34"/>
    </row>
    <row r="137" spans="3:4" x14ac:dyDescent="0.2">
      <c r="C137" s="34"/>
      <c r="D137" s="34"/>
    </row>
    <row r="138" spans="3:4" x14ac:dyDescent="0.2">
      <c r="C138" s="34"/>
      <c r="D138" s="34"/>
    </row>
    <row r="139" spans="3:4" x14ac:dyDescent="0.2">
      <c r="C139" s="34"/>
      <c r="D139" s="34"/>
    </row>
    <row r="140" spans="3:4" x14ac:dyDescent="0.2">
      <c r="C140" s="34"/>
      <c r="D140" s="34"/>
    </row>
    <row r="141" spans="3:4" x14ac:dyDescent="0.2">
      <c r="C141" s="34"/>
      <c r="D141" s="34"/>
    </row>
    <row r="142" spans="3:4" x14ac:dyDescent="0.2">
      <c r="C142" s="34"/>
      <c r="D142" s="34"/>
    </row>
    <row r="143" spans="3:4" x14ac:dyDescent="0.2">
      <c r="C143" s="34"/>
      <c r="D143" s="34"/>
    </row>
    <row r="144" spans="3:4" x14ac:dyDescent="0.2">
      <c r="C144" s="34"/>
      <c r="D144" s="34"/>
    </row>
    <row r="145" spans="3:4" x14ac:dyDescent="0.2">
      <c r="C145" s="34"/>
      <c r="D145" s="34"/>
    </row>
    <row r="146" spans="3:4" x14ac:dyDescent="0.2">
      <c r="C146" s="34"/>
      <c r="D146" s="34"/>
    </row>
    <row r="147" spans="3:4" x14ac:dyDescent="0.2">
      <c r="C147" s="34"/>
      <c r="D147" s="34"/>
    </row>
    <row r="148" spans="3:4" x14ac:dyDescent="0.2">
      <c r="C148" s="34"/>
      <c r="D148" s="34"/>
    </row>
    <row r="149" spans="3:4" x14ac:dyDescent="0.2">
      <c r="C149" s="34"/>
      <c r="D149" s="34"/>
    </row>
    <row r="150" spans="3:4" x14ac:dyDescent="0.2">
      <c r="C150" s="34"/>
      <c r="D150" s="34"/>
    </row>
    <row r="151" spans="3:4" x14ac:dyDescent="0.2">
      <c r="C151" s="34"/>
      <c r="D151" s="34"/>
    </row>
    <row r="152" spans="3:4" x14ac:dyDescent="0.2">
      <c r="C152" s="34"/>
      <c r="D152" s="34"/>
    </row>
    <row r="153" spans="3:4" x14ac:dyDescent="0.2">
      <c r="C153" s="34"/>
      <c r="D153" s="34"/>
    </row>
    <row r="154" spans="3:4" x14ac:dyDescent="0.2">
      <c r="C154" s="34"/>
      <c r="D154" s="34"/>
    </row>
    <row r="155" spans="3:4" x14ac:dyDescent="0.2">
      <c r="C155" s="34"/>
      <c r="D155" s="34"/>
    </row>
    <row r="156" spans="3:4" x14ac:dyDescent="0.2">
      <c r="C156" s="34"/>
      <c r="D156" s="34"/>
    </row>
    <row r="157" spans="3:4" x14ac:dyDescent="0.2">
      <c r="C157" s="34"/>
      <c r="D157" s="34"/>
    </row>
    <row r="158" spans="3:4" x14ac:dyDescent="0.2">
      <c r="C158" s="34"/>
      <c r="D158" s="34"/>
    </row>
    <row r="159" spans="3:4" x14ac:dyDescent="0.2">
      <c r="C159" s="34"/>
      <c r="D159" s="34"/>
    </row>
    <row r="160" spans="3:4" x14ac:dyDescent="0.2">
      <c r="C160" s="34"/>
      <c r="D160" s="34"/>
    </row>
    <row r="161" spans="3:4" x14ac:dyDescent="0.2">
      <c r="C161" s="34"/>
      <c r="D161" s="34"/>
    </row>
    <row r="162" spans="3:4" x14ac:dyDescent="0.2">
      <c r="C162" s="34"/>
      <c r="D162" s="34"/>
    </row>
    <row r="163" spans="3:4" x14ac:dyDescent="0.2">
      <c r="C163" s="34"/>
      <c r="D163" s="34"/>
    </row>
    <row r="164" spans="3:4" x14ac:dyDescent="0.2">
      <c r="C164" s="34"/>
      <c r="D164" s="34"/>
    </row>
    <row r="165" spans="3:4" x14ac:dyDescent="0.2">
      <c r="C165" s="34"/>
      <c r="D165" s="34"/>
    </row>
    <row r="166" spans="3:4" x14ac:dyDescent="0.2">
      <c r="C166" s="34"/>
      <c r="D166" s="34"/>
    </row>
    <row r="167" spans="3:4" x14ac:dyDescent="0.2">
      <c r="C167" s="34"/>
      <c r="D167" s="34"/>
    </row>
    <row r="168" spans="3:4" x14ac:dyDescent="0.2">
      <c r="C168" s="34"/>
      <c r="D168" s="34"/>
    </row>
    <row r="169" spans="3:4" x14ac:dyDescent="0.2">
      <c r="C169" s="34"/>
      <c r="D169" s="34"/>
    </row>
    <row r="170" spans="3:4" x14ac:dyDescent="0.2">
      <c r="C170" s="34"/>
      <c r="D170" s="34"/>
    </row>
    <row r="171" spans="3:4" x14ac:dyDescent="0.2">
      <c r="C171" s="34"/>
      <c r="D171" s="34"/>
    </row>
    <row r="172" spans="3:4" x14ac:dyDescent="0.2">
      <c r="C172" s="34"/>
      <c r="D172" s="34"/>
    </row>
    <row r="173" spans="3:4" x14ac:dyDescent="0.2">
      <c r="C173" s="34"/>
      <c r="D173" s="34"/>
    </row>
    <row r="174" spans="3:4" x14ac:dyDescent="0.2">
      <c r="C174" s="34"/>
      <c r="D174" s="34"/>
    </row>
    <row r="175" spans="3:4" x14ac:dyDescent="0.2">
      <c r="C175" s="34"/>
      <c r="D175" s="34"/>
    </row>
    <row r="176" spans="3:4" x14ac:dyDescent="0.2">
      <c r="C176" s="34"/>
      <c r="D176" s="34"/>
    </row>
    <row r="177" spans="3:4" x14ac:dyDescent="0.2">
      <c r="C177" s="34"/>
      <c r="D177" s="34"/>
    </row>
    <row r="178" spans="3:4" x14ac:dyDescent="0.2">
      <c r="C178" s="34"/>
      <c r="D178" s="34"/>
    </row>
    <row r="179" spans="3:4" x14ac:dyDescent="0.2">
      <c r="C179" s="34"/>
      <c r="D179" s="34"/>
    </row>
    <row r="180" spans="3:4" x14ac:dyDescent="0.2">
      <c r="C180" s="34"/>
      <c r="D180" s="34"/>
    </row>
    <row r="181" spans="3:4" x14ac:dyDescent="0.2">
      <c r="C181" s="34"/>
      <c r="D181" s="34"/>
    </row>
    <row r="182" spans="3:4" x14ac:dyDescent="0.2">
      <c r="C182" s="34"/>
      <c r="D182" s="34"/>
    </row>
    <row r="183" spans="3:4" x14ac:dyDescent="0.2">
      <c r="C183" s="34"/>
      <c r="D183" s="34"/>
    </row>
    <row r="184" spans="3:4" x14ac:dyDescent="0.2">
      <c r="C184" s="34"/>
      <c r="D184" s="34"/>
    </row>
    <row r="185" spans="3:4" x14ac:dyDescent="0.2">
      <c r="C185" s="34"/>
      <c r="D185" s="34"/>
    </row>
    <row r="186" spans="3:4" x14ac:dyDescent="0.2">
      <c r="C186" s="34"/>
      <c r="D186" s="34"/>
    </row>
    <row r="187" spans="3:4" x14ac:dyDescent="0.2">
      <c r="C187" s="34"/>
      <c r="D187" s="34"/>
    </row>
    <row r="188" spans="3:4" x14ac:dyDescent="0.2">
      <c r="C188" s="34"/>
      <c r="D188" s="34"/>
    </row>
    <row r="189" spans="3:4" x14ac:dyDescent="0.2">
      <c r="C189" s="34"/>
      <c r="D189" s="34"/>
    </row>
    <row r="190" spans="3:4" x14ac:dyDescent="0.2">
      <c r="C190" s="34"/>
      <c r="D190" s="34"/>
    </row>
    <row r="191" spans="3:4" x14ac:dyDescent="0.2">
      <c r="C191" s="34"/>
      <c r="D191" s="34"/>
    </row>
    <row r="192" spans="3:4" x14ac:dyDescent="0.2">
      <c r="C192" s="34"/>
      <c r="D192" s="34"/>
    </row>
    <row r="193" spans="3:4" x14ac:dyDescent="0.2">
      <c r="C193" s="34"/>
      <c r="D193" s="34"/>
    </row>
    <row r="194" spans="3:4" x14ac:dyDescent="0.2">
      <c r="C194" s="34"/>
      <c r="D194" s="34"/>
    </row>
    <row r="195" spans="3:4" x14ac:dyDescent="0.2">
      <c r="C195" s="34"/>
      <c r="D195" s="34"/>
    </row>
    <row r="196" spans="3:4" x14ac:dyDescent="0.2">
      <c r="C196" s="34"/>
      <c r="D196" s="34"/>
    </row>
    <row r="197" spans="3:4" x14ac:dyDescent="0.2">
      <c r="C197" s="34"/>
      <c r="D197" s="34"/>
    </row>
    <row r="198" spans="3:4" x14ac:dyDescent="0.2">
      <c r="C198" s="34"/>
      <c r="D198" s="34"/>
    </row>
    <row r="199" spans="3:4" x14ac:dyDescent="0.2">
      <c r="C199" s="34"/>
      <c r="D199" s="34"/>
    </row>
    <row r="200" spans="3:4" x14ac:dyDescent="0.2">
      <c r="C200" s="34"/>
      <c r="D200" s="34"/>
    </row>
    <row r="201" spans="3:4" x14ac:dyDescent="0.2">
      <c r="C201" s="34"/>
      <c r="D201" s="34"/>
    </row>
    <row r="202" spans="3:4" x14ac:dyDescent="0.2">
      <c r="C202" s="34"/>
      <c r="D202" s="34"/>
    </row>
    <row r="203" spans="3:4" x14ac:dyDescent="0.2">
      <c r="C203" s="34"/>
      <c r="D203" s="34"/>
    </row>
    <row r="204" spans="3:4" x14ac:dyDescent="0.2">
      <c r="C204" s="34"/>
      <c r="D204" s="34"/>
    </row>
    <row r="205" spans="3:4" x14ac:dyDescent="0.2">
      <c r="C205" s="34"/>
      <c r="D205" s="34"/>
    </row>
    <row r="206" spans="3:4" x14ac:dyDescent="0.2">
      <c r="C206" s="34"/>
      <c r="D206" s="34"/>
    </row>
    <row r="207" spans="3:4" x14ac:dyDescent="0.2">
      <c r="C207" s="34"/>
      <c r="D207" s="34"/>
    </row>
    <row r="208" spans="3:4" x14ac:dyDescent="0.2">
      <c r="C208" s="34"/>
      <c r="D208" s="34"/>
    </row>
    <row r="209" spans="3:4" x14ac:dyDescent="0.2">
      <c r="C209" s="34"/>
      <c r="D209" s="34"/>
    </row>
    <row r="210" spans="3:4" x14ac:dyDescent="0.2">
      <c r="C210" s="34"/>
      <c r="D210" s="34"/>
    </row>
    <row r="211" spans="3:4" x14ac:dyDescent="0.2">
      <c r="C211" s="34"/>
      <c r="D211" s="34"/>
    </row>
    <row r="212" spans="3:4" x14ac:dyDescent="0.2">
      <c r="C212" s="34"/>
      <c r="D212" s="34"/>
    </row>
    <row r="213" spans="3:4" x14ac:dyDescent="0.2">
      <c r="C213" s="34"/>
      <c r="D213" s="34"/>
    </row>
    <row r="214" spans="3:4" x14ac:dyDescent="0.2">
      <c r="C214" s="34"/>
      <c r="D214" s="34"/>
    </row>
    <row r="215" spans="3:4" x14ac:dyDescent="0.2">
      <c r="C215" s="34"/>
      <c r="D215" s="34"/>
    </row>
    <row r="216" spans="3:4" x14ac:dyDescent="0.2">
      <c r="C216" s="34"/>
      <c r="D216" s="34"/>
    </row>
    <row r="217" spans="3:4" x14ac:dyDescent="0.2">
      <c r="C217" s="34"/>
      <c r="D217" s="34"/>
    </row>
    <row r="218" spans="3:4" x14ac:dyDescent="0.2">
      <c r="C218" s="34"/>
      <c r="D218" s="34"/>
    </row>
    <row r="219" spans="3:4" x14ac:dyDescent="0.2">
      <c r="C219" s="34"/>
      <c r="D219" s="34"/>
    </row>
    <row r="220" spans="3:4" x14ac:dyDescent="0.2">
      <c r="C220" s="34"/>
      <c r="D220" s="34"/>
    </row>
    <row r="221" spans="3:4" x14ac:dyDescent="0.2">
      <c r="C221" s="34"/>
      <c r="D221" s="34"/>
    </row>
    <row r="222" spans="3:4" x14ac:dyDescent="0.2">
      <c r="C222" s="34"/>
      <c r="D222" s="34"/>
    </row>
    <row r="223" spans="3:4" x14ac:dyDescent="0.2">
      <c r="C223" s="34"/>
      <c r="D223" s="34"/>
    </row>
    <row r="224" spans="3:4" x14ac:dyDescent="0.2">
      <c r="C224" s="34"/>
      <c r="D224" s="34"/>
    </row>
    <row r="225" spans="3:4" x14ac:dyDescent="0.2">
      <c r="C225" s="34"/>
      <c r="D225" s="34"/>
    </row>
    <row r="226" spans="3:4" x14ac:dyDescent="0.2">
      <c r="C226" s="34"/>
      <c r="D226" s="34"/>
    </row>
    <row r="227" spans="3:4" x14ac:dyDescent="0.2">
      <c r="C227" s="34"/>
      <c r="D227" s="34"/>
    </row>
    <row r="228" spans="3:4" x14ac:dyDescent="0.2">
      <c r="C228" s="34"/>
      <c r="D228" s="34"/>
    </row>
    <row r="229" spans="3:4" x14ac:dyDescent="0.2">
      <c r="C229" s="34"/>
      <c r="D229" s="34"/>
    </row>
    <row r="230" spans="3:4" x14ac:dyDescent="0.2">
      <c r="C230" s="34"/>
      <c r="D230" s="34"/>
    </row>
    <row r="231" spans="3:4" x14ac:dyDescent="0.2">
      <c r="C231" s="34"/>
      <c r="D231" s="34"/>
    </row>
    <row r="232" spans="3:4" x14ac:dyDescent="0.2">
      <c r="C232" s="34"/>
      <c r="D232" s="34"/>
    </row>
    <row r="233" spans="3:4" x14ac:dyDescent="0.2">
      <c r="C233" s="34"/>
      <c r="D233" s="34"/>
    </row>
    <row r="234" spans="3:4" x14ac:dyDescent="0.2">
      <c r="C234" s="34"/>
      <c r="D234" s="34"/>
    </row>
    <row r="235" spans="3:4" x14ac:dyDescent="0.2">
      <c r="C235" s="34"/>
      <c r="D235" s="34"/>
    </row>
    <row r="236" spans="3:4" x14ac:dyDescent="0.2">
      <c r="C236" s="34"/>
      <c r="D236" s="34"/>
    </row>
    <row r="237" spans="3:4" x14ac:dyDescent="0.2">
      <c r="C237" s="34"/>
      <c r="D237" s="34"/>
    </row>
    <row r="238" spans="3:4" x14ac:dyDescent="0.2">
      <c r="C238" s="34"/>
      <c r="D238" s="34"/>
    </row>
    <row r="239" spans="3:4" x14ac:dyDescent="0.2">
      <c r="C239" s="34"/>
      <c r="D239" s="34"/>
    </row>
    <row r="240" spans="3:4" x14ac:dyDescent="0.2">
      <c r="C240" s="34"/>
      <c r="D240" s="34"/>
    </row>
    <row r="241" spans="3:4" x14ac:dyDescent="0.2">
      <c r="C241" s="34"/>
      <c r="D241" s="34"/>
    </row>
    <row r="242" spans="3:4" x14ac:dyDescent="0.2">
      <c r="C242" s="34"/>
      <c r="D242" s="34"/>
    </row>
    <row r="243" spans="3:4" x14ac:dyDescent="0.2">
      <c r="C243" s="34"/>
      <c r="D243" s="34"/>
    </row>
    <row r="244" spans="3:4" x14ac:dyDescent="0.2">
      <c r="C244" s="34"/>
      <c r="D244" s="34"/>
    </row>
    <row r="245" spans="3:4" x14ac:dyDescent="0.2">
      <c r="C245" s="34"/>
      <c r="D245" s="34"/>
    </row>
    <row r="246" spans="3:4" x14ac:dyDescent="0.2">
      <c r="C246" s="34"/>
      <c r="D246" s="34"/>
    </row>
    <row r="247" spans="3:4" x14ac:dyDescent="0.2">
      <c r="C247" s="34"/>
      <c r="D247" s="34"/>
    </row>
    <row r="248" spans="3:4" x14ac:dyDescent="0.2">
      <c r="C248" s="34"/>
      <c r="D248" s="34"/>
    </row>
    <row r="249" spans="3:4" x14ac:dyDescent="0.2">
      <c r="C249" s="34"/>
      <c r="D249" s="34"/>
    </row>
    <row r="250" spans="3:4" x14ac:dyDescent="0.2">
      <c r="C250" s="34"/>
      <c r="D250" s="34"/>
    </row>
    <row r="251" spans="3:4" x14ac:dyDescent="0.2">
      <c r="C251" s="34"/>
      <c r="D251" s="34"/>
    </row>
    <row r="252" spans="3:4" x14ac:dyDescent="0.2">
      <c r="C252" s="34"/>
      <c r="D252" s="34"/>
    </row>
    <row r="253" spans="3:4" x14ac:dyDescent="0.2">
      <c r="C253" s="34"/>
      <c r="D253" s="34"/>
    </row>
    <row r="254" spans="3:4" x14ac:dyDescent="0.2">
      <c r="C254" s="34"/>
      <c r="D254" s="34"/>
    </row>
    <row r="255" spans="3:4" x14ac:dyDescent="0.2">
      <c r="C255" s="34"/>
      <c r="D255" s="34"/>
    </row>
    <row r="256" spans="3:4" x14ac:dyDescent="0.2">
      <c r="C256" s="34"/>
      <c r="D256" s="34"/>
    </row>
    <row r="257" spans="3:4" x14ac:dyDescent="0.2">
      <c r="C257" s="34"/>
      <c r="D257" s="34"/>
    </row>
    <row r="258" spans="3:4" x14ac:dyDescent="0.2">
      <c r="C258" s="34"/>
      <c r="D258" s="34"/>
    </row>
    <row r="259" spans="3:4" x14ac:dyDescent="0.2">
      <c r="C259" s="34"/>
      <c r="D259" s="34"/>
    </row>
    <row r="260" spans="3:4" x14ac:dyDescent="0.2">
      <c r="C260" s="34"/>
      <c r="D260" s="34"/>
    </row>
    <row r="261" spans="3:4" x14ac:dyDescent="0.2">
      <c r="C261" s="34"/>
      <c r="D261" s="34"/>
    </row>
    <row r="262" spans="3:4" x14ac:dyDescent="0.2">
      <c r="C262" s="34"/>
      <c r="D262" s="34"/>
    </row>
    <row r="263" spans="3:4" x14ac:dyDescent="0.2">
      <c r="C263" s="34"/>
      <c r="D263" s="34"/>
    </row>
    <row r="264" spans="3:4" x14ac:dyDescent="0.2">
      <c r="C264" s="34"/>
      <c r="D264" s="34"/>
    </row>
    <row r="265" spans="3:4" x14ac:dyDescent="0.2">
      <c r="C265" s="34"/>
      <c r="D265" s="34"/>
    </row>
    <row r="266" spans="3:4" x14ac:dyDescent="0.2">
      <c r="C266" s="34"/>
      <c r="D266" s="34"/>
    </row>
    <row r="267" spans="3:4" x14ac:dyDescent="0.2">
      <c r="C267" s="34"/>
      <c r="D267" s="34"/>
    </row>
    <row r="268" spans="3:4" x14ac:dyDescent="0.2">
      <c r="C268" s="34"/>
      <c r="D268" s="34"/>
    </row>
    <row r="269" spans="3:4" x14ac:dyDescent="0.2">
      <c r="C269" s="34"/>
      <c r="D269" s="34"/>
    </row>
    <row r="270" spans="3:4" x14ac:dyDescent="0.2">
      <c r="C270" s="34"/>
      <c r="D270" s="34"/>
    </row>
    <row r="271" spans="3:4" x14ac:dyDescent="0.2">
      <c r="C271" s="34"/>
      <c r="D271" s="34"/>
    </row>
    <row r="272" spans="3:4" x14ac:dyDescent="0.2">
      <c r="C272" s="34"/>
      <c r="D272" s="34"/>
    </row>
    <row r="273" spans="3:4" x14ac:dyDescent="0.2">
      <c r="C273" s="34"/>
      <c r="D273" s="34"/>
    </row>
    <row r="274" spans="3:4" x14ac:dyDescent="0.2">
      <c r="C274" s="34"/>
      <c r="D274" s="34"/>
    </row>
    <row r="275" spans="3:4" x14ac:dyDescent="0.2">
      <c r="C275" s="34"/>
      <c r="D275" s="34"/>
    </row>
    <row r="276" spans="3:4" x14ac:dyDescent="0.2">
      <c r="C276" s="34"/>
      <c r="D276" s="34"/>
    </row>
    <row r="277" spans="3:4" x14ac:dyDescent="0.2">
      <c r="C277" s="34"/>
      <c r="D277" s="34"/>
    </row>
    <row r="278" spans="3:4" x14ac:dyDescent="0.2">
      <c r="C278" s="34"/>
      <c r="D278" s="34"/>
    </row>
    <row r="279" spans="3:4" x14ac:dyDescent="0.2">
      <c r="C279" s="34"/>
      <c r="D279" s="34"/>
    </row>
    <row r="280" spans="3:4" x14ac:dyDescent="0.2">
      <c r="C280" s="34"/>
      <c r="D280" s="34"/>
    </row>
    <row r="281" spans="3:4" x14ac:dyDescent="0.2">
      <c r="C281" s="34"/>
      <c r="D281" s="34"/>
    </row>
    <row r="282" spans="3:4" x14ac:dyDescent="0.2">
      <c r="C282" s="34"/>
      <c r="D282" s="34"/>
    </row>
    <row r="283" spans="3:4" x14ac:dyDescent="0.2">
      <c r="C283" s="34"/>
      <c r="D283" s="34"/>
    </row>
    <row r="284" spans="3:4" x14ac:dyDescent="0.2">
      <c r="C284" s="34"/>
      <c r="D284" s="34"/>
    </row>
    <row r="285" spans="3:4" x14ac:dyDescent="0.2">
      <c r="C285" s="34"/>
      <c r="D285" s="34"/>
    </row>
    <row r="286" spans="3:4" x14ac:dyDescent="0.2">
      <c r="C286" s="34"/>
      <c r="D286" s="34"/>
    </row>
    <row r="287" spans="3:4" x14ac:dyDescent="0.2">
      <c r="C287" s="34"/>
      <c r="D287" s="34"/>
    </row>
    <row r="288" spans="3:4" x14ac:dyDescent="0.2">
      <c r="C288" s="34"/>
      <c r="D288" s="34"/>
    </row>
    <row r="289" spans="3:4" x14ac:dyDescent="0.2">
      <c r="C289" s="34"/>
      <c r="D289" s="34"/>
    </row>
    <row r="290" spans="3:4" x14ac:dyDescent="0.2">
      <c r="C290" s="34"/>
      <c r="D290" s="34"/>
    </row>
    <row r="291" spans="3:4" x14ac:dyDescent="0.2">
      <c r="C291" s="34"/>
      <c r="D291" s="34"/>
    </row>
    <row r="292" spans="3:4" x14ac:dyDescent="0.2">
      <c r="C292" s="34"/>
      <c r="D292" s="34"/>
    </row>
    <row r="293" spans="3:4" x14ac:dyDescent="0.2">
      <c r="C293" s="34"/>
      <c r="D293" s="34"/>
    </row>
    <row r="294" spans="3:4" x14ac:dyDescent="0.2">
      <c r="C294" s="34"/>
      <c r="D294" s="34"/>
    </row>
    <row r="295" spans="3:4" x14ac:dyDescent="0.2">
      <c r="C295" s="34"/>
      <c r="D295" s="34"/>
    </row>
    <row r="296" spans="3:4" x14ac:dyDescent="0.2">
      <c r="C296" s="34"/>
      <c r="D296" s="34"/>
    </row>
    <row r="297" spans="3:4" x14ac:dyDescent="0.2">
      <c r="C297" s="34"/>
      <c r="D297" s="34"/>
    </row>
    <row r="298" spans="3:4" x14ac:dyDescent="0.2">
      <c r="C298" s="34"/>
      <c r="D298" s="34"/>
    </row>
    <row r="299" spans="3:4" x14ac:dyDescent="0.2">
      <c r="C299" s="34"/>
      <c r="D299" s="34"/>
    </row>
    <row r="300" spans="3:4" x14ac:dyDescent="0.2">
      <c r="C300" s="34"/>
      <c r="D300" s="34"/>
    </row>
    <row r="301" spans="3:4" x14ac:dyDescent="0.2">
      <c r="C301" s="34"/>
      <c r="D301" s="34"/>
    </row>
    <row r="302" spans="3:4" x14ac:dyDescent="0.2">
      <c r="C302" s="34"/>
      <c r="D302" s="34"/>
    </row>
    <row r="303" spans="3:4" x14ac:dyDescent="0.2">
      <c r="C303" s="34"/>
      <c r="D303" s="34"/>
    </row>
    <row r="304" spans="3:4" x14ac:dyDescent="0.2">
      <c r="C304" s="34"/>
      <c r="D304" s="34"/>
    </row>
    <row r="305" spans="3:4" x14ac:dyDescent="0.2">
      <c r="C305" s="34"/>
      <c r="D305" s="34"/>
    </row>
    <row r="306" spans="3:4" x14ac:dyDescent="0.2">
      <c r="C306" s="34"/>
      <c r="D306" s="34"/>
    </row>
    <row r="307" spans="3:4" x14ac:dyDescent="0.2">
      <c r="C307" s="34"/>
      <c r="D307" s="34"/>
    </row>
    <row r="308" spans="3:4" x14ac:dyDescent="0.2">
      <c r="C308" s="34"/>
      <c r="D308" s="34"/>
    </row>
    <row r="309" spans="3:4" x14ac:dyDescent="0.2">
      <c r="C309" s="34"/>
      <c r="D309" s="34"/>
    </row>
    <row r="310" spans="3:4" x14ac:dyDescent="0.2">
      <c r="C310" s="34"/>
      <c r="D310" s="34"/>
    </row>
    <row r="311" spans="3:4" x14ac:dyDescent="0.2">
      <c r="C311" s="34"/>
      <c r="D311" s="34"/>
    </row>
    <row r="312" spans="3:4" x14ac:dyDescent="0.2">
      <c r="C312" s="34"/>
      <c r="D312" s="34"/>
    </row>
    <row r="313" spans="3:4" x14ac:dyDescent="0.2">
      <c r="C313" s="34"/>
      <c r="D313" s="34"/>
    </row>
    <row r="314" spans="3:4" x14ac:dyDescent="0.2">
      <c r="C314" s="34"/>
      <c r="D314" s="34"/>
    </row>
    <row r="315" spans="3:4" x14ac:dyDescent="0.2">
      <c r="C315" s="34"/>
      <c r="D315" s="34"/>
    </row>
    <row r="316" spans="3:4" x14ac:dyDescent="0.2">
      <c r="C316" s="34"/>
      <c r="D316" s="34"/>
    </row>
    <row r="317" spans="3:4" x14ac:dyDescent="0.2">
      <c r="C317" s="34"/>
      <c r="D317" s="34"/>
    </row>
    <row r="318" spans="3:4" x14ac:dyDescent="0.2">
      <c r="C318" s="34"/>
      <c r="D318" s="34"/>
    </row>
    <row r="319" spans="3:4" x14ac:dyDescent="0.2">
      <c r="C319" s="34"/>
      <c r="D319" s="34"/>
    </row>
    <row r="320" spans="3:4" x14ac:dyDescent="0.2">
      <c r="C320" s="34"/>
      <c r="D320" s="34"/>
    </row>
    <row r="321" spans="3:4" x14ac:dyDescent="0.2">
      <c r="C321" s="34"/>
      <c r="D321" s="34"/>
    </row>
    <row r="322" spans="3:4" x14ac:dyDescent="0.2">
      <c r="C322" s="34"/>
      <c r="D322" s="34"/>
    </row>
    <row r="323" spans="3:4" x14ac:dyDescent="0.2">
      <c r="C323" s="34"/>
      <c r="D323" s="34"/>
    </row>
    <row r="324" spans="3:4" x14ac:dyDescent="0.2">
      <c r="C324" s="34"/>
      <c r="D324" s="34"/>
    </row>
    <row r="325" spans="3:4" x14ac:dyDescent="0.2">
      <c r="C325" s="34"/>
      <c r="D325" s="34"/>
    </row>
    <row r="326" spans="3:4" x14ac:dyDescent="0.2">
      <c r="C326" s="34"/>
      <c r="D326" s="34"/>
    </row>
    <row r="327" spans="3:4" x14ac:dyDescent="0.2">
      <c r="C327" s="34"/>
      <c r="D327" s="34"/>
    </row>
    <row r="328" spans="3:4" x14ac:dyDescent="0.2">
      <c r="C328" s="34"/>
      <c r="D328" s="34"/>
    </row>
    <row r="329" spans="3:4" x14ac:dyDescent="0.2">
      <c r="C329" s="34"/>
      <c r="D329" s="34"/>
    </row>
    <row r="330" spans="3:4" x14ac:dyDescent="0.2">
      <c r="C330" s="34"/>
      <c r="D330" s="34"/>
    </row>
    <row r="331" spans="3:4" x14ac:dyDescent="0.2">
      <c r="C331" s="34"/>
      <c r="D331" s="34"/>
    </row>
    <row r="332" spans="3:4" x14ac:dyDescent="0.2">
      <c r="C332" s="34"/>
      <c r="D332" s="34"/>
    </row>
    <row r="333" spans="3:4" x14ac:dyDescent="0.2">
      <c r="C333" s="34"/>
      <c r="D333" s="34"/>
    </row>
    <row r="334" spans="3:4" x14ac:dyDescent="0.2">
      <c r="C334" s="34"/>
      <c r="D334" s="34"/>
    </row>
    <row r="335" spans="3:4" x14ac:dyDescent="0.2">
      <c r="C335" s="34"/>
      <c r="D335" s="34"/>
    </row>
    <row r="336" spans="3:4" x14ac:dyDescent="0.2">
      <c r="C336" s="34"/>
      <c r="D336" s="34"/>
    </row>
    <row r="337" spans="3:4" x14ac:dyDescent="0.2">
      <c r="C337" s="34"/>
      <c r="D337" s="34"/>
    </row>
    <row r="338" spans="3:4" x14ac:dyDescent="0.2">
      <c r="C338" s="34"/>
      <c r="D338" s="34"/>
    </row>
    <row r="339" spans="3:4" x14ac:dyDescent="0.2">
      <c r="C339" s="34"/>
      <c r="D339" s="34"/>
    </row>
    <row r="340" spans="3:4" x14ac:dyDescent="0.2">
      <c r="C340" s="34"/>
      <c r="D340" s="34"/>
    </row>
    <row r="341" spans="3:4" x14ac:dyDescent="0.2">
      <c r="C341" s="34"/>
      <c r="D341" s="34"/>
    </row>
    <row r="342" spans="3:4" x14ac:dyDescent="0.2">
      <c r="C342" s="34"/>
      <c r="D342" s="34"/>
    </row>
    <row r="343" spans="3:4" x14ac:dyDescent="0.2">
      <c r="C343" s="34"/>
      <c r="D343" s="34"/>
    </row>
    <row r="344" spans="3:4" x14ac:dyDescent="0.2">
      <c r="C344" s="34"/>
      <c r="D344" s="34"/>
    </row>
    <row r="345" spans="3:4" x14ac:dyDescent="0.2">
      <c r="C345" s="34"/>
      <c r="D345" s="34"/>
    </row>
    <row r="346" spans="3:4" x14ac:dyDescent="0.2">
      <c r="C346" s="34"/>
      <c r="D346" s="34"/>
    </row>
    <row r="347" spans="3:4" x14ac:dyDescent="0.2">
      <c r="C347" s="34"/>
      <c r="D347" s="34"/>
    </row>
    <row r="348" spans="3:4" x14ac:dyDescent="0.2">
      <c r="C348" s="34"/>
      <c r="D348" s="34"/>
    </row>
    <row r="349" spans="3:4" x14ac:dyDescent="0.2">
      <c r="C349" s="34"/>
      <c r="D349" s="34"/>
    </row>
    <row r="350" spans="3:4" x14ac:dyDescent="0.2">
      <c r="C350" s="34"/>
      <c r="D350" s="34"/>
    </row>
    <row r="351" spans="3:4" x14ac:dyDescent="0.2">
      <c r="C351" s="34"/>
      <c r="D351" s="34"/>
    </row>
    <row r="352" spans="3:4" x14ac:dyDescent="0.2">
      <c r="C352" s="34"/>
      <c r="D352" s="34"/>
    </row>
    <row r="353" spans="3:4" x14ac:dyDescent="0.2">
      <c r="C353" s="34"/>
      <c r="D353" s="34"/>
    </row>
    <row r="354" spans="3:4" x14ac:dyDescent="0.2">
      <c r="C354" s="34"/>
      <c r="D354" s="34"/>
    </row>
    <row r="355" spans="3:4" x14ac:dyDescent="0.2">
      <c r="C355" s="34"/>
      <c r="D355" s="34"/>
    </row>
    <row r="356" spans="3:4" x14ac:dyDescent="0.2">
      <c r="C356" s="34"/>
      <c r="D356" s="34"/>
    </row>
    <row r="357" spans="3:4" x14ac:dyDescent="0.2">
      <c r="C357" s="34"/>
      <c r="D357" s="34"/>
    </row>
    <row r="358" spans="3:4" x14ac:dyDescent="0.2">
      <c r="C358" s="34"/>
      <c r="D358" s="34"/>
    </row>
    <row r="359" spans="3:4" x14ac:dyDescent="0.2">
      <c r="C359" s="34"/>
      <c r="D359" s="34"/>
    </row>
    <row r="360" spans="3:4" x14ac:dyDescent="0.2">
      <c r="C360" s="34"/>
      <c r="D360" s="34"/>
    </row>
    <row r="361" spans="3:4" x14ac:dyDescent="0.2">
      <c r="C361" s="34"/>
      <c r="D361" s="34"/>
    </row>
    <row r="362" spans="3:4" x14ac:dyDescent="0.2">
      <c r="C362" s="34"/>
      <c r="D362" s="34"/>
    </row>
    <row r="363" spans="3:4" x14ac:dyDescent="0.2">
      <c r="C363" s="34"/>
      <c r="D363" s="34"/>
    </row>
    <row r="364" spans="3:4" x14ac:dyDescent="0.2">
      <c r="C364" s="34"/>
      <c r="D364" s="34"/>
    </row>
    <row r="365" spans="3:4" x14ac:dyDescent="0.2">
      <c r="C365" s="34"/>
      <c r="D365" s="34"/>
    </row>
    <row r="366" spans="3:4" x14ac:dyDescent="0.2">
      <c r="C366" s="34"/>
      <c r="D366" s="34"/>
    </row>
    <row r="367" spans="3:4" x14ac:dyDescent="0.2">
      <c r="C367" s="34"/>
      <c r="D367" s="34"/>
    </row>
    <row r="368" spans="3:4" x14ac:dyDescent="0.2">
      <c r="C368" s="34"/>
      <c r="D368" s="34"/>
    </row>
    <row r="369" spans="3:4" x14ac:dyDescent="0.2">
      <c r="C369" s="34"/>
      <c r="D369" s="34"/>
    </row>
    <row r="370" spans="3:4" x14ac:dyDescent="0.2">
      <c r="C370" s="34"/>
      <c r="D370" s="34"/>
    </row>
    <row r="371" spans="3:4" x14ac:dyDescent="0.2">
      <c r="C371" s="34"/>
      <c r="D371" s="34"/>
    </row>
    <row r="372" spans="3:4" x14ac:dyDescent="0.2">
      <c r="C372" s="34"/>
      <c r="D372" s="34"/>
    </row>
    <row r="373" spans="3:4" x14ac:dyDescent="0.2">
      <c r="C373" s="34"/>
      <c r="D373" s="34"/>
    </row>
    <row r="374" spans="3:4" x14ac:dyDescent="0.2">
      <c r="C374" s="34"/>
      <c r="D374" s="34"/>
    </row>
    <row r="375" spans="3:4" x14ac:dyDescent="0.2">
      <c r="C375" s="34"/>
      <c r="D375" s="34"/>
    </row>
    <row r="376" spans="3:4" x14ac:dyDescent="0.2">
      <c r="C376" s="34"/>
      <c r="D376" s="34"/>
    </row>
    <row r="377" spans="3:4" x14ac:dyDescent="0.2">
      <c r="C377" s="34"/>
      <c r="D377" s="34"/>
    </row>
    <row r="378" spans="3:4" x14ac:dyDescent="0.2">
      <c r="C378" s="34"/>
      <c r="D378" s="34"/>
    </row>
    <row r="379" spans="3:4" x14ac:dyDescent="0.2">
      <c r="C379" s="34"/>
      <c r="D379" s="34"/>
    </row>
    <row r="380" spans="3:4" x14ac:dyDescent="0.2">
      <c r="C380" s="34"/>
      <c r="D380" s="34"/>
    </row>
    <row r="381" spans="3:4" x14ac:dyDescent="0.2">
      <c r="C381" s="34"/>
      <c r="D381" s="34"/>
    </row>
    <row r="382" spans="3:4" x14ac:dyDescent="0.2">
      <c r="C382" s="34"/>
      <c r="D382" s="34"/>
    </row>
    <row r="383" spans="3:4" x14ac:dyDescent="0.2">
      <c r="C383" s="34"/>
      <c r="D383" s="34"/>
    </row>
    <row r="384" spans="3:4" x14ac:dyDescent="0.2">
      <c r="C384" s="34"/>
      <c r="D384" s="34"/>
    </row>
    <row r="385" spans="3:4" x14ac:dyDescent="0.2">
      <c r="C385" s="34"/>
      <c r="D385" s="34"/>
    </row>
    <row r="386" spans="3:4" x14ac:dyDescent="0.2">
      <c r="C386" s="34"/>
      <c r="D386" s="34"/>
    </row>
    <row r="387" spans="3:4" x14ac:dyDescent="0.2">
      <c r="C387" s="34"/>
      <c r="D387" s="34"/>
    </row>
    <row r="388" spans="3:4" x14ac:dyDescent="0.2">
      <c r="C388" s="34"/>
      <c r="D388" s="34"/>
    </row>
    <row r="389" spans="3:4" x14ac:dyDescent="0.2">
      <c r="C389" s="34"/>
      <c r="D389" s="34"/>
    </row>
    <row r="390" spans="3:4" x14ac:dyDescent="0.2">
      <c r="C390" s="34"/>
      <c r="D390" s="34"/>
    </row>
    <row r="391" spans="3:4" x14ac:dyDescent="0.2">
      <c r="C391" s="34"/>
      <c r="D391" s="34"/>
    </row>
    <row r="392" spans="3:4" x14ac:dyDescent="0.2">
      <c r="C392" s="34"/>
      <c r="D392" s="34"/>
    </row>
    <row r="393" spans="3:4" x14ac:dyDescent="0.2">
      <c r="C393" s="34"/>
      <c r="D393" s="34"/>
    </row>
    <row r="394" spans="3:4" x14ac:dyDescent="0.2">
      <c r="C394" s="34"/>
      <c r="D394" s="34"/>
    </row>
    <row r="395" spans="3:4" x14ac:dyDescent="0.2">
      <c r="C395" s="34"/>
      <c r="D395" s="34"/>
    </row>
    <row r="396" spans="3:4" x14ac:dyDescent="0.2">
      <c r="C396" s="34"/>
      <c r="D396" s="34"/>
    </row>
    <row r="397" spans="3:4" x14ac:dyDescent="0.2">
      <c r="C397" s="34"/>
      <c r="D397" s="34"/>
    </row>
    <row r="398" spans="3:4" x14ac:dyDescent="0.2">
      <c r="C398" s="34"/>
      <c r="D398" s="34"/>
    </row>
    <row r="399" spans="3:4" x14ac:dyDescent="0.2">
      <c r="C399" s="34"/>
      <c r="D399" s="34"/>
    </row>
    <row r="400" spans="3:4" x14ac:dyDescent="0.2">
      <c r="C400" s="34"/>
      <c r="D400" s="34"/>
    </row>
    <row r="401" spans="3:4" x14ac:dyDescent="0.2">
      <c r="C401" s="34"/>
      <c r="D401" s="34"/>
    </row>
    <row r="402" spans="3:4" x14ac:dyDescent="0.2">
      <c r="C402" s="34"/>
      <c r="D402" s="34"/>
    </row>
    <row r="403" spans="3:4" x14ac:dyDescent="0.2">
      <c r="C403" s="34"/>
      <c r="D403" s="34"/>
    </row>
    <row r="404" spans="3:4" x14ac:dyDescent="0.2">
      <c r="C404" s="34"/>
      <c r="D404" s="34"/>
    </row>
    <row r="405" spans="3:4" x14ac:dyDescent="0.2">
      <c r="C405" s="34"/>
      <c r="D405" s="34"/>
    </row>
    <row r="406" spans="3:4" x14ac:dyDescent="0.2">
      <c r="C406" s="34"/>
      <c r="D406" s="34"/>
    </row>
    <row r="407" spans="3:4" x14ac:dyDescent="0.2">
      <c r="C407" s="34"/>
      <c r="D407" s="34"/>
    </row>
    <row r="408" spans="3:4" x14ac:dyDescent="0.2">
      <c r="C408" s="34"/>
      <c r="D408" s="34"/>
    </row>
    <row r="409" spans="3:4" x14ac:dyDescent="0.2">
      <c r="C409" s="34"/>
      <c r="D409" s="34"/>
    </row>
    <row r="410" spans="3:4" x14ac:dyDescent="0.2">
      <c r="C410" s="34"/>
      <c r="D410" s="34"/>
    </row>
    <row r="411" spans="3:4" x14ac:dyDescent="0.2">
      <c r="C411" s="34"/>
      <c r="D411" s="34"/>
    </row>
    <row r="412" spans="3:4" x14ac:dyDescent="0.2">
      <c r="C412" s="34"/>
      <c r="D412" s="34"/>
    </row>
    <row r="413" spans="3:4" x14ac:dyDescent="0.2">
      <c r="C413" s="34"/>
      <c r="D413" s="34"/>
    </row>
    <row r="414" spans="3:4" x14ac:dyDescent="0.2">
      <c r="C414" s="34"/>
      <c r="D414" s="34"/>
    </row>
    <row r="415" spans="3:4" x14ac:dyDescent="0.2">
      <c r="C415" s="34"/>
      <c r="D415" s="34"/>
    </row>
    <row r="416" spans="3:4" x14ac:dyDescent="0.2">
      <c r="C416" s="34"/>
      <c r="D416" s="34"/>
    </row>
    <row r="417" spans="3:4" x14ac:dyDescent="0.2">
      <c r="C417" s="34"/>
      <c r="D417" s="34"/>
    </row>
    <row r="418" spans="3:4" x14ac:dyDescent="0.2">
      <c r="C418" s="34"/>
      <c r="D418" s="34"/>
    </row>
    <row r="419" spans="3:4" x14ac:dyDescent="0.2">
      <c r="C419" s="34"/>
      <c r="D419" s="34"/>
    </row>
    <row r="420" spans="3:4" x14ac:dyDescent="0.2">
      <c r="C420" s="34"/>
      <c r="D420" s="34"/>
    </row>
    <row r="421" spans="3:4" x14ac:dyDescent="0.2">
      <c r="C421" s="34"/>
      <c r="D421" s="34"/>
    </row>
    <row r="422" spans="3:4" x14ac:dyDescent="0.2">
      <c r="C422" s="34"/>
      <c r="D422" s="34"/>
    </row>
    <row r="423" spans="3:4" x14ac:dyDescent="0.2">
      <c r="C423" s="34"/>
      <c r="D423" s="34"/>
    </row>
    <row r="424" spans="3:4" x14ac:dyDescent="0.2">
      <c r="C424" s="34"/>
      <c r="D424" s="34"/>
    </row>
    <row r="425" spans="3:4" x14ac:dyDescent="0.2">
      <c r="C425" s="34"/>
      <c r="D425" s="34"/>
    </row>
    <row r="426" spans="3:4" x14ac:dyDescent="0.2">
      <c r="C426" s="34"/>
      <c r="D426" s="34"/>
    </row>
    <row r="427" spans="3:4" x14ac:dyDescent="0.2">
      <c r="C427" s="34"/>
      <c r="D427" s="34"/>
    </row>
    <row r="428" spans="3:4" x14ac:dyDescent="0.2">
      <c r="C428" s="34"/>
      <c r="D428" s="34"/>
    </row>
    <row r="429" spans="3:4" x14ac:dyDescent="0.2">
      <c r="C429" s="34"/>
      <c r="D429" s="34"/>
    </row>
    <row r="430" spans="3:4" x14ac:dyDescent="0.2">
      <c r="C430" s="34"/>
      <c r="D430" s="34"/>
    </row>
    <row r="431" spans="3:4" x14ac:dyDescent="0.2">
      <c r="C431" s="34"/>
      <c r="D431" s="34"/>
    </row>
    <row r="432" spans="3:4" x14ac:dyDescent="0.2">
      <c r="C432" s="34"/>
      <c r="D432" s="34"/>
    </row>
    <row r="433" spans="3:4" x14ac:dyDescent="0.2">
      <c r="C433" s="34"/>
      <c r="D433" s="34"/>
    </row>
    <row r="434" spans="3:4" x14ac:dyDescent="0.2">
      <c r="C434" s="34"/>
      <c r="D434" s="34"/>
    </row>
    <row r="435" spans="3:4" x14ac:dyDescent="0.2">
      <c r="C435" s="34"/>
      <c r="D435" s="34"/>
    </row>
    <row r="436" spans="3:4" x14ac:dyDescent="0.2">
      <c r="C436" s="34"/>
      <c r="D436" s="34"/>
    </row>
    <row r="437" spans="3:4" x14ac:dyDescent="0.2">
      <c r="C437" s="34"/>
      <c r="D437" s="34"/>
    </row>
    <row r="438" spans="3:4" x14ac:dyDescent="0.2">
      <c r="C438" s="34"/>
      <c r="D438" s="34"/>
    </row>
    <row r="439" spans="3:4" x14ac:dyDescent="0.2">
      <c r="C439" s="34"/>
      <c r="D439" s="34"/>
    </row>
    <row r="440" spans="3:4" x14ac:dyDescent="0.2">
      <c r="C440" s="34"/>
      <c r="D440" s="34"/>
    </row>
    <row r="441" spans="3:4" x14ac:dyDescent="0.2">
      <c r="C441" s="34"/>
      <c r="D441" s="34"/>
    </row>
    <row r="442" spans="3:4" x14ac:dyDescent="0.2">
      <c r="C442" s="34"/>
      <c r="D442" s="34"/>
    </row>
    <row r="443" spans="3:4" x14ac:dyDescent="0.2">
      <c r="C443" s="34"/>
      <c r="D443" s="34"/>
    </row>
    <row r="444" spans="3:4" x14ac:dyDescent="0.2">
      <c r="C444" s="34"/>
      <c r="D444" s="34"/>
    </row>
    <row r="445" spans="3:4" x14ac:dyDescent="0.2">
      <c r="C445" s="34"/>
      <c r="D445" s="34"/>
    </row>
    <row r="446" spans="3:4" x14ac:dyDescent="0.2">
      <c r="C446" s="34"/>
      <c r="D446" s="34"/>
    </row>
    <row r="447" spans="3:4" x14ac:dyDescent="0.2">
      <c r="C447" s="34"/>
      <c r="D447" s="34"/>
    </row>
    <row r="448" spans="3:4" x14ac:dyDescent="0.2">
      <c r="C448" s="34"/>
      <c r="D448" s="34"/>
    </row>
    <row r="449" spans="3:4" x14ac:dyDescent="0.2">
      <c r="C449" s="34"/>
      <c r="D449" s="34"/>
    </row>
    <row r="450" spans="3:4" x14ac:dyDescent="0.2">
      <c r="C450" s="34"/>
      <c r="D450" s="34"/>
    </row>
    <row r="451" spans="3:4" x14ac:dyDescent="0.2">
      <c r="C451" s="34"/>
      <c r="D451" s="34"/>
    </row>
    <row r="452" spans="3:4" x14ac:dyDescent="0.2">
      <c r="C452" s="34"/>
      <c r="D452" s="34"/>
    </row>
    <row r="453" spans="3:4" x14ac:dyDescent="0.2">
      <c r="C453" s="34"/>
      <c r="D453" s="34"/>
    </row>
    <row r="454" spans="3:4" x14ac:dyDescent="0.2">
      <c r="C454" s="34"/>
      <c r="D454" s="34"/>
    </row>
    <row r="455" spans="3:4" x14ac:dyDescent="0.2">
      <c r="C455" s="34"/>
      <c r="D455" s="34"/>
    </row>
    <row r="456" spans="3:4" x14ac:dyDescent="0.2">
      <c r="C456" s="34"/>
      <c r="D456" s="34"/>
    </row>
    <row r="457" spans="3:4" x14ac:dyDescent="0.2">
      <c r="C457" s="34"/>
      <c r="D457" s="34"/>
    </row>
    <row r="458" spans="3:4" x14ac:dyDescent="0.2">
      <c r="C458" s="34"/>
      <c r="D458" s="34"/>
    </row>
    <row r="459" spans="3:4" x14ac:dyDescent="0.2">
      <c r="C459" s="34"/>
      <c r="D459" s="34"/>
    </row>
    <row r="460" spans="3:4" x14ac:dyDescent="0.2">
      <c r="C460" s="34"/>
      <c r="D460" s="34"/>
    </row>
    <row r="461" spans="3:4" x14ac:dyDescent="0.2">
      <c r="C461" s="34"/>
      <c r="D461" s="34"/>
    </row>
    <row r="462" spans="3:4" x14ac:dyDescent="0.2">
      <c r="C462" s="34"/>
      <c r="D462" s="34"/>
    </row>
    <row r="463" spans="3:4" x14ac:dyDescent="0.2">
      <c r="C463" s="34"/>
      <c r="D463" s="34"/>
    </row>
    <row r="464" spans="3:4" x14ac:dyDescent="0.2">
      <c r="C464" s="34"/>
      <c r="D464" s="34"/>
    </row>
    <row r="465" spans="3:4" x14ac:dyDescent="0.2">
      <c r="C465" s="34"/>
      <c r="D465" s="34"/>
    </row>
    <row r="466" spans="3:4" x14ac:dyDescent="0.2">
      <c r="C466" s="34"/>
      <c r="D466" s="34"/>
    </row>
    <row r="467" spans="3:4" x14ac:dyDescent="0.2">
      <c r="C467" s="34"/>
      <c r="D467" s="34"/>
    </row>
    <row r="468" spans="3:4" x14ac:dyDescent="0.2">
      <c r="C468" s="34"/>
      <c r="D468" s="34"/>
    </row>
    <row r="469" spans="3:4" x14ac:dyDescent="0.2">
      <c r="C469" s="34"/>
      <c r="D469" s="34"/>
    </row>
    <row r="470" spans="3:4" x14ac:dyDescent="0.2">
      <c r="C470" s="34"/>
      <c r="D470" s="34"/>
    </row>
    <row r="471" spans="3:4" x14ac:dyDescent="0.2">
      <c r="C471" s="34"/>
      <c r="D471" s="34"/>
    </row>
    <row r="472" spans="3:4" x14ac:dyDescent="0.2">
      <c r="C472" s="34"/>
      <c r="D472" s="34"/>
    </row>
    <row r="473" spans="3:4" x14ac:dyDescent="0.2">
      <c r="C473" s="34"/>
      <c r="D473" s="34"/>
    </row>
    <row r="474" spans="3:4" x14ac:dyDescent="0.2">
      <c r="C474" s="34"/>
      <c r="D474" s="34"/>
    </row>
    <row r="475" spans="3:4" x14ac:dyDescent="0.2">
      <c r="C475" s="34"/>
      <c r="D475" s="34"/>
    </row>
    <row r="476" spans="3:4" x14ac:dyDescent="0.2">
      <c r="C476" s="34"/>
      <c r="D476" s="34"/>
    </row>
    <row r="477" spans="3:4" x14ac:dyDescent="0.2">
      <c r="C477" s="34"/>
      <c r="D477" s="34"/>
    </row>
    <row r="478" spans="3:4" x14ac:dyDescent="0.2">
      <c r="C478" s="34"/>
      <c r="D478" s="34"/>
    </row>
    <row r="479" spans="3:4" x14ac:dyDescent="0.2">
      <c r="C479" s="34"/>
      <c r="D479" s="34"/>
    </row>
    <row r="480" spans="3:4" x14ac:dyDescent="0.2">
      <c r="C480" s="34"/>
      <c r="D480" s="34"/>
    </row>
    <row r="481" spans="3:4" x14ac:dyDescent="0.2">
      <c r="C481" s="34"/>
      <c r="D481" s="34"/>
    </row>
    <row r="482" spans="3:4" x14ac:dyDescent="0.2">
      <c r="C482" s="34"/>
      <c r="D482" s="34"/>
    </row>
    <row r="483" spans="3:4" x14ac:dyDescent="0.2">
      <c r="C483" s="34"/>
      <c r="D483" s="34"/>
    </row>
    <row r="484" spans="3:4" x14ac:dyDescent="0.2">
      <c r="C484" s="34"/>
      <c r="D484" s="34"/>
    </row>
    <row r="485" spans="3:4" x14ac:dyDescent="0.2">
      <c r="C485" s="34"/>
      <c r="D485" s="34"/>
    </row>
    <row r="486" spans="3:4" x14ac:dyDescent="0.2">
      <c r="C486" s="34"/>
      <c r="D486" s="34"/>
    </row>
    <row r="487" spans="3:4" x14ac:dyDescent="0.2">
      <c r="C487" s="34"/>
      <c r="D487" s="34"/>
    </row>
    <row r="488" spans="3:4" x14ac:dyDescent="0.2">
      <c r="C488" s="34"/>
      <c r="D488" s="34"/>
    </row>
    <row r="489" spans="3:4" x14ac:dyDescent="0.2">
      <c r="C489" s="34"/>
      <c r="D489" s="34"/>
    </row>
    <row r="490" spans="3:4" x14ac:dyDescent="0.2">
      <c r="C490" s="34"/>
      <c r="D490" s="34"/>
    </row>
    <row r="491" spans="3:4" x14ac:dyDescent="0.2">
      <c r="C491" s="34"/>
      <c r="D491" s="34"/>
    </row>
    <row r="492" spans="3:4" x14ac:dyDescent="0.2">
      <c r="C492" s="34"/>
      <c r="D492" s="34"/>
    </row>
    <row r="493" spans="3:4" x14ac:dyDescent="0.2">
      <c r="C493" s="34"/>
      <c r="D493" s="34"/>
    </row>
    <row r="494" spans="3:4" x14ac:dyDescent="0.2">
      <c r="C494" s="34"/>
      <c r="D494" s="34"/>
    </row>
    <row r="495" spans="3:4" x14ac:dyDescent="0.2">
      <c r="C495" s="34"/>
      <c r="D495" s="34"/>
    </row>
    <row r="496" spans="3:4" x14ac:dyDescent="0.2">
      <c r="C496" s="34"/>
      <c r="D496" s="34"/>
    </row>
    <row r="497" spans="3:4" x14ac:dyDescent="0.2">
      <c r="C497" s="34"/>
      <c r="D497" s="34"/>
    </row>
    <row r="498" spans="3:4" x14ac:dyDescent="0.2">
      <c r="C498" s="34"/>
      <c r="D498" s="34"/>
    </row>
    <row r="499" spans="3:4" x14ac:dyDescent="0.2">
      <c r="C499" s="34"/>
      <c r="D499" s="34"/>
    </row>
    <row r="500" spans="3:4" x14ac:dyDescent="0.2">
      <c r="C500" s="34"/>
      <c r="D500" s="34"/>
    </row>
    <row r="501" spans="3:4" x14ac:dyDescent="0.2">
      <c r="C501" s="34"/>
      <c r="D501" s="34"/>
    </row>
    <row r="502" spans="3:4" x14ac:dyDescent="0.2">
      <c r="C502" s="34"/>
      <c r="D502" s="34"/>
    </row>
    <row r="503" spans="3:4" x14ac:dyDescent="0.2">
      <c r="C503" s="34"/>
      <c r="D503" s="34"/>
    </row>
    <row r="504" spans="3:4" x14ac:dyDescent="0.2">
      <c r="C504" s="34"/>
      <c r="D504" s="34"/>
    </row>
    <row r="505" spans="3:4" x14ac:dyDescent="0.2">
      <c r="C505" s="34"/>
      <c r="D505" s="34"/>
    </row>
    <row r="506" spans="3:4" x14ac:dyDescent="0.2">
      <c r="C506" s="34"/>
      <c r="D506" s="34"/>
    </row>
    <row r="507" spans="3:4" x14ac:dyDescent="0.2">
      <c r="C507" s="34"/>
      <c r="D507" s="34"/>
    </row>
    <row r="508" spans="3:4" x14ac:dyDescent="0.2">
      <c r="C508" s="34"/>
      <c r="D508" s="34"/>
    </row>
    <row r="509" spans="3:4" x14ac:dyDescent="0.2">
      <c r="C509" s="34"/>
      <c r="D509" s="34"/>
    </row>
    <row r="510" spans="3:4" x14ac:dyDescent="0.2">
      <c r="C510" s="34"/>
      <c r="D510" s="34"/>
    </row>
    <row r="511" spans="3:4" x14ac:dyDescent="0.2">
      <c r="C511" s="34"/>
      <c r="D511" s="34"/>
    </row>
    <row r="512" spans="3:4" x14ac:dyDescent="0.2">
      <c r="C512" s="34"/>
      <c r="D512" s="34"/>
    </row>
    <row r="513" spans="3:4" x14ac:dyDescent="0.2">
      <c r="C513" s="34"/>
      <c r="D513" s="34"/>
    </row>
    <row r="514" spans="3:4" x14ac:dyDescent="0.2">
      <c r="C514" s="34"/>
      <c r="D514" s="34"/>
    </row>
    <row r="515" spans="3:4" x14ac:dyDescent="0.2">
      <c r="C515" s="34"/>
      <c r="D515" s="34"/>
    </row>
    <row r="516" spans="3:4" x14ac:dyDescent="0.2">
      <c r="C516" s="34"/>
      <c r="D516" s="34"/>
    </row>
    <row r="517" spans="3:4" x14ac:dyDescent="0.2">
      <c r="C517" s="34"/>
      <c r="D517" s="34"/>
    </row>
    <row r="518" spans="3:4" x14ac:dyDescent="0.2">
      <c r="C518" s="34"/>
      <c r="D518" s="34"/>
    </row>
    <row r="519" spans="3:4" x14ac:dyDescent="0.2">
      <c r="C519" s="34"/>
      <c r="D519" s="34"/>
    </row>
    <row r="520" spans="3:4" x14ac:dyDescent="0.2">
      <c r="C520" s="34"/>
      <c r="D520" s="34"/>
    </row>
    <row r="521" spans="3:4" x14ac:dyDescent="0.2">
      <c r="C521" s="34"/>
      <c r="D521" s="34"/>
    </row>
    <row r="522" spans="3:4" x14ac:dyDescent="0.2">
      <c r="C522" s="34"/>
      <c r="D522" s="34"/>
    </row>
    <row r="523" spans="3:4" x14ac:dyDescent="0.2">
      <c r="C523" s="34"/>
      <c r="D523" s="34"/>
    </row>
    <row r="524" spans="3:4" x14ac:dyDescent="0.2">
      <c r="C524" s="34"/>
      <c r="D524" s="34"/>
    </row>
    <row r="525" spans="3:4" x14ac:dyDescent="0.2">
      <c r="C525" s="34"/>
      <c r="D525" s="34"/>
    </row>
    <row r="526" spans="3:4" x14ac:dyDescent="0.2">
      <c r="C526" s="34"/>
      <c r="D526" s="34"/>
    </row>
    <row r="527" spans="3:4" x14ac:dyDescent="0.2">
      <c r="C527" s="34"/>
      <c r="D527" s="34"/>
    </row>
    <row r="528" spans="3:4" x14ac:dyDescent="0.2">
      <c r="C528" s="34"/>
      <c r="D528" s="34"/>
    </row>
    <row r="529" spans="3:4" x14ac:dyDescent="0.2">
      <c r="C529" s="34"/>
      <c r="D529" s="34"/>
    </row>
    <row r="530" spans="3:4" x14ac:dyDescent="0.2">
      <c r="C530" s="34"/>
      <c r="D530" s="34"/>
    </row>
    <row r="531" spans="3:4" x14ac:dyDescent="0.2">
      <c r="C531" s="34"/>
      <c r="D531" s="34"/>
    </row>
    <row r="532" spans="3:4" x14ac:dyDescent="0.2">
      <c r="C532" s="34"/>
      <c r="D532" s="34"/>
    </row>
    <row r="533" spans="3:4" x14ac:dyDescent="0.2">
      <c r="C533" s="34"/>
      <c r="D533" s="34"/>
    </row>
    <row r="534" spans="3:4" x14ac:dyDescent="0.2">
      <c r="C534" s="34"/>
      <c r="D534" s="34"/>
    </row>
    <row r="535" spans="3:4" x14ac:dyDescent="0.2">
      <c r="C535" s="34"/>
      <c r="D535" s="34"/>
    </row>
    <row r="536" spans="3:4" x14ac:dyDescent="0.2">
      <c r="C536" s="34"/>
      <c r="D536" s="34"/>
    </row>
    <row r="537" spans="3:4" x14ac:dyDescent="0.2">
      <c r="C537" s="34"/>
      <c r="D537" s="34"/>
    </row>
    <row r="538" spans="3:4" x14ac:dyDescent="0.2">
      <c r="C538" s="34"/>
      <c r="D538" s="34"/>
    </row>
    <row r="539" spans="3:4" x14ac:dyDescent="0.2">
      <c r="C539" s="34"/>
      <c r="D539" s="34"/>
    </row>
    <row r="540" spans="3:4" x14ac:dyDescent="0.2">
      <c r="C540" s="34"/>
      <c r="D540" s="34"/>
    </row>
    <row r="541" spans="3:4" x14ac:dyDescent="0.2">
      <c r="C541" s="34"/>
      <c r="D541" s="34"/>
    </row>
    <row r="542" spans="3:4" x14ac:dyDescent="0.2">
      <c r="C542" s="34"/>
      <c r="D542" s="34"/>
    </row>
    <row r="543" spans="3:4" x14ac:dyDescent="0.2">
      <c r="C543" s="34"/>
      <c r="D543" s="34"/>
    </row>
    <row r="544" spans="3:4" x14ac:dyDescent="0.2">
      <c r="C544" s="34"/>
      <c r="D544" s="34"/>
    </row>
    <row r="545" spans="3:4" x14ac:dyDescent="0.2">
      <c r="C545" s="34"/>
      <c r="D545" s="34"/>
    </row>
    <row r="546" spans="3:4" x14ac:dyDescent="0.2">
      <c r="C546" s="34"/>
      <c r="D546" s="34"/>
    </row>
    <row r="547" spans="3:4" x14ac:dyDescent="0.2">
      <c r="C547" s="34"/>
      <c r="D547" s="34"/>
    </row>
    <row r="548" spans="3:4" x14ac:dyDescent="0.2">
      <c r="C548" s="34"/>
      <c r="D548" s="34"/>
    </row>
    <row r="549" spans="3:4" x14ac:dyDescent="0.2">
      <c r="C549" s="34"/>
      <c r="D549" s="34"/>
    </row>
    <row r="550" spans="3:4" x14ac:dyDescent="0.2">
      <c r="C550" s="34"/>
      <c r="D550" s="34"/>
    </row>
    <row r="551" spans="3:4" x14ac:dyDescent="0.2">
      <c r="C551" s="34"/>
      <c r="D551" s="34"/>
    </row>
    <row r="552" spans="3:4" x14ac:dyDescent="0.2">
      <c r="C552" s="34"/>
      <c r="D552" s="34"/>
    </row>
    <row r="553" spans="3:4" x14ac:dyDescent="0.2">
      <c r="C553" s="34"/>
      <c r="D553" s="34"/>
    </row>
    <row r="554" spans="3:4" x14ac:dyDescent="0.2">
      <c r="C554" s="34"/>
      <c r="D554" s="34"/>
    </row>
    <row r="555" spans="3:4" x14ac:dyDescent="0.2">
      <c r="C555" s="34"/>
      <c r="D555" s="34"/>
    </row>
    <row r="556" spans="3:4" x14ac:dyDescent="0.2">
      <c r="C556" s="34"/>
      <c r="D556" s="34"/>
    </row>
    <row r="557" spans="3:4" x14ac:dyDescent="0.2">
      <c r="C557" s="34"/>
      <c r="D557" s="34"/>
    </row>
    <row r="558" spans="3:4" x14ac:dyDescent="0.2">
      <c r="C558" s="34"/>
      <c r="D558" s="34"/>
    </row>
    <row r="559" spans="3:4" x14ac:dyDescent="0.2">
      <c r="C559" s="34"/>
      <c r="D559" s="34"/>
    </row>
    <row r="560" spans="3:4" x14ac:dyDescent="0.2">
      <c r="C560" s="34"/>
      <c r="D560" s="34"/>
    </row>
    <row r="561" spans="3:4" x14ac:dyDescent="0.2">
      <c r="C561" s="34"/>
      <c r="D561" s="34"/>
    </row>
    <row r="562" spans="3:4" x14ac:dyDescent="0.2">
      <c r="C562" s="34"/>
      <c r="D562" s="34"/>
    </row>
    <row r="563" spans="3:4" x14ac:dyDescent="0.2">
      <c r="C563" s="34"/>
      <c r="D563" s="34"/>
    </row>
    <row r="564" spans="3:4" x14ac:dyDescent="0.2">
      <c r="C564" s="34"/>
      <c r="D564" s="34"/>
    </row>
    <row r="565" spans="3:4" x14ac:dyDescent="0.2">
      <c r="C565" s="34"/>
      <c r="D565" s="34"/>
    </row>
    <row r="566" spans="3:4" x14ac:dyDescent="0.2">
      <c r="C566" s="34"/>
      <c r="D566" s="34"/>
    </row>
    <row r="567" spans="3:4" x14ac:dyDescent="0.2">
      <c r="C567" s="34"/>
      <c r="D567" s="34"/>
    </row>
    <row r="568" spans="3:4" x14ac:dyDescent="0.2">
      <c r="C568" s="34"/>
      <c r="D568" s="34"/>
    </row>
    <row r="569" spans="3:4" x14ac:dyDescent="0.2">
      <c r="C569" s="34"/>
      <c r="D569" s="34"/>
    </row>
    <row r="570" spans="3:4" x14ac:dyDescent="0.2">
      <c r="C570" s="34"/>
      <c r="D570" s="34"/>
    </row>
    <row r="571" spans="3:4" x14ac:dyDescent="0.2">
      <c r="C571" s="34"/>
      <c r="D571" s="34"/>
    </row>
    <row r="572" spans="3:4" x14ac:dyDescent="0.2">
      <c r="C572" s="34"/>
      <c r="D572" s="34"/>
    </row>
    <row r="573" spans="3:4" x14ac:dyDescent="0.2">
      <c r="C573" s="34"/>
      <c r="D573" s="34"/>
    </row>
    <row r="574" spans="3:4" x14ac:dyDescent="0.2">
      <c r="C574" s="34"/>
      <c r="D574" s="34"/>
    </row>
    <row r="575" spans="3:4" x14ac:dyDescent="0.2">
      <c r="C575" s="34"/>
      <c r="D575" s="34"/>
    </row>
    <row r="576" spans="3:4" x14ac:dyDescent="0.2">
      <c r="C576" s="34"/>
      <c r="D576" s="34"/>
    </row>
    <row r="577" spans="3:4" x14ac:dyDescent="0.2">
      <c r="C577" s="34"/>
      <c r="D577" s="34"/>
    </row>
    <row r="578" spans="3:4" x14ac:dyDescent="0.2">
      <c r="C578" s="34"/>
      <c r="D578" s="34"/>
    </row>
    <row r="579" spans="3:4" x14ac:dyDescent="0.2">
      <c r="C579" s="34"/>
      <c r="D579" s="34"/>
    </row>
    <row r="580" spans="3:4" x14ac:dyDescent="0.2">
      <c r="C580" s="34"/>
      <c r="D580" s="34"/>
    </row>
    <row r="581" spans="3:4" x14ac:dyDescent="0.2">
      <c r="C581" s="34"/>
      <c r="D581" s="34"/>
    </row>
    <row r="582" spans="3:4" x14ac:dyDescent="0.2">
      <c r="C582" s="34"/>
      <c r="D582" s="34"/>
    </row>
    <row r="583" spans="3:4" x14ac:dyDescent="0.2">
      <c r="C583" s="34"/>
      <c r="D583" s="34"/>
    </row>
    <row r="584" spans="3:4" x14ac:dyDescent="0.2">
      <c r="C584" s="34"/>
      <c r="D584" s="34"/>
    </row>
    <row r="585" spans="3:4" x14ac:dyDescent="0.2">
      <c r="C585" s="34"/>
      <c r="D585" s="34"/>
    </row>
    <row r="586" spans="3:4" x14ac:dyDescent="0.2">
      <c r="C586" s="34"/>
      <c r="D586" s="34"/>
    </row>
    <row r="587" spans="3:4" x14ac:dyDescent="0.2">
      <c r="C587" s="34"/>
      <c r="D587" s="34"/>
    </row>
    <row r="588" spans="3:4" x14ac:dyDescent="0.2">
      <c r="C588" s="34"/>
      <c r="D588" s="34"/>
    </row>
    <row r="589" spans="3:4" x14ac:dyDescent="0.2">
      <c r="C589" s="34"/>
      <c r="D589" s="34"/>
    </row>
    <row r="590" spans="3:4" x14ac:dyDescent="0.2">
      <c r="C590" s="34"/>
      <c r="D590" s="34"/>
    </row>
    <row r="591" spans="3:4" x14ac:dyDescent="0.2">
      <c r="C591" s="34"/>
      <c r="D591" s="34"/>
    </row>
    <row r="592" spans="3:4" x14ac:dyDescent="0.2">
      <c r="C592" s="34"/>
      <c r="D592" s="34"/>
    </row>
    <row r="593" spans="3:4" x14ac:dyDescent="0.2">
      <c r="C593" s="34"/>
      <c r="D593" s="34"/>
    </row>
    <row r="594" spans="3:4" x14ac:dyDescent="0.2">
      <c r="C594" s="34"/>
      <c r="D594" s="34"/>
    </row>
    <row r="595" spans="3:4" x14ac:dyDescent="0.2">
      <c r="C595" s="34"/>
      <c r="D595" s="34"/>
    </row>
    <row r="596" spans="3:4" x14ac:dyDescent="0.2">
      <c r="C596" s="34"/>
      <c r="D596" s="34"/>
    </row>
    <row r="597" spans="3:4" x14ac:dyDescent="0.2">
      <c r="C597" s="34"/>
      <c r="D597" s="34"/>
    </row>
    <row r="598" spans="3:4" x14ac:dyDescent="0.2">
      <c r="C598" s="34"/>
      <c r="D598" s="34"/>
    </row>
    <row r="599" spans="3:4" x14ac:dyDescent="0.2">
      <c r="C599" s="34"/>
      <c r="D599" s="34"/>
    </row>
    <row r="600" spans="3:4" x14ac:dyDescent="0.2">
      <c r="C600" s="34"/>
      <c r="D600" s="34"/>
    </row>
    <row r="601" spans="3:4" x14ac:dyDescent="0.2">
      <c r="C601" s="34"/>
      <c r="D601" s="34"/>
    </row>
    <row r="602" spans="3:4" x14ac:dyDescent="0.2">
      <c r="C602" s="34"/>
      <c r="D602" s="34"/>
    </row>
    <row r="603" spans="3:4" x14ac:dyDescent="0.2">
      <c r="C603" s="34"/>
      <c r="D603" s="34"/>
    </row>
    <row r="604" spans="3:4" x14ac:dyDescent="0.2">
      <c r="C604" s="34"/>
      <c r="D604" s="34"/>
    </row>
    <row r="605" spans="3:4" x14ac:dyDescent="0.2">
      <c r="C605" s="34"/>
      <c r="D605" s="34"/>
    </row>
    <row r="606" spans="3:4" x14ac:dyDescent="0.2">
      <c r="C606" s="34"/>
      <c r="D606" s="34"/>
    </row>
    <row r="607" spans="3:4" x14ac:dyDescent="0.2">
      <c r="C607" s="34"/>
      <c r="D607" s="34"/>
    </row>
    <row r="608" spans="3:4" x14ac:dyDescent="0.2">
      <c r="C608" s="34"/>
      <c r="D608" s="34"/>
    </row>
    <row r="609" spans="3:4" x14ac:dyDescent="0.2">
      <c r="C609" s="34"/>
      <c r="D609" s="34"/>
    </row>
    <row r="610" spans="3:4" x14ac:dyDescent="0.2">
      <c r="C610" s="34"/>
      <c r="D610" s="34"/>
    </row>
    <row r="611" spans="3:4" x14ac:dyDescent="0.2">
      <c r="C611" s="34"/>
      <c r="D611" s="34"/>
    </row>
    <row r="612" spans="3:4" x14ac:dyDescent="0.2">
      <c r="C612" s="34"/>
      <c r="D612" s="34"/>
    </row>
    <row r="613" spans="3:4" x14ac:dyDescent="0.2">
      <c r="C613" s="34"/>
      <c r="D613" s="34"/>
    </row>
    <row r="614" spans="3:4" x14ac:dyDescent="0.2">
      <c r="C614" s="34"/>
      <c r="D614" s="34"/>
    </row>
    <row r="615" spans="3:4" x14ac:dyDescent="0.2">
      <c r="C615" s="34"/>
      <c r="D615" s="34"/>
    </row>
    <row r="616" spans="3:4" x14ac:dyDescent="0.2">
      <c r="C616" s="34"/>
      <c r="D616" s="34"/>
    </row>
    <row r="617" spans="3:4" x14ac:dyDescent="0.2">
      <c r="C617" s="34"/>
      <c r="D617" s="34"/>
    </row>
    <row r="618" spans="3:4" x14ac:dyDescent="0.2">
      <c r="C618" s="34"/>
      <c r="D618" s="34"/>
    </row>
    <row r="619" spans="3:4" x14ac:dyDescent="0.2">
      <c r="C619" s="34"/>
      <c r="D619" s="34"/>
    </row>
    <row r="620" spans="3:4" x14ac:dyDescent="0.2">
      <c r="C620" s="34"/>
      <c r="D620" s="34"/>
    </row>
    <row r="621" spans="3:4" x14ac:dyDescent="0.2">
      <c r="C621" s="34"/>
      <c r="D621" s="34"/>
    </row>
    <row r="622" spans="3:4" x14ac:dyDescent="0.2">
      <c r="C622" s="34"/>
      <c r="D622" s="34"/>
    </row>
    <row r="623" spans="3:4" x14ac:dyDescent="0.2">
      <c r="C623" s="34"/>
      <c r="D623" s="34"/>
    </row>
    <row r="624" spans="3:4" x14ac:dyDescent="0.2">
      <c r="C624" s="34"/>
      <c r="D624" s="34"/>
    </row>
    <row r="625" spans="3:4" x14ac:dyDescent="0.2">
      <c r="C625" s="34"/>
      <c r="D625" s="34"/>
    </row>
    <row r="626" spans="3:4" x14ac:dyDescent="0.2">
      <c r="C626" s="34"/>
      <c r="D626" s="34"/>
    </row>
    <row r="627" spans="3:4" x14ac:dyDescent="0.2">
      <c r="C627" s="34"/>
      <c r="D627" s="34"/>
    </row>
    <row r="628" spans="3:4" x14ac:dyDescent="0.2">
      <c r="C628" s="34"/>
      <c r="D628" s="34"/>
    </row>
    <row r="629" spans="3:4" x14ac:dyDescent="0.2">
      <c r="C629" s="34"/>
      <c r="D629" s="34"/>
    </row>
    <row r="630" spans="3:4" x14ac:dyDescent="0.2">
      <c r="C630" s="34"/>
      <c r="D630" s="34"/>
    </row>
    <row r="631" spans="3:4" x14ac:dyDescent="0.2">
      <c r="C631" s="34"/>
      <c r="D631" s="34"/>
    </row>
    <row r="632" spans="3:4" x14ac:dyDescent="0.2">
      <c r="C632" s="34"/>
      <c r="D632" s="34"/>
    </row>
    <row r="633" spans="3:4" x14ac:dyDescent="0.2">
      <c r="C633" s="34"/>
      <c r="D633" s="34"/>
    </row>
    <row r="634" spans="3:4" x14ac:dyDescent="0.2">
      <c r="C634" s="34"/>
      <c r="D634" s="34"/>
    </row>
    <row r="635" spans="3:4" x14ac:dyDescent="0.2">
      <c r="C635" s="34"/>
      <c r="D635" s="34"/>
    </row>
    <row r="636" spans="3:4" x14ac:dyDescent="0.2">
      <c r="C636" s="34"/>
      <c r="D636" s="34"/>
    </row>
    <row r="637" spans="3:4" x14ac:dyDescent="0.2">
      <c r="C637" s="34"/>
      <c r="D637" s="34"/>
    </row>
    <row r="638" spans="3:4" x14ac:dyDescent="0.2">
      <c r="C638" s="34"/>
      <c r="D638" s="34"/>
    </row>
    <row r="639" spans="3:4" x14ac:dyDescent="0.2">
      <c r="C639" s="34"/>
      <c r="D639" s="34"/>
    </row>
    <row r="640" spans="3:4" x14ac:dyDescent="0.2">
      <c r="C640" s="34"/>
      <c r="D640" s="34"/>
    </row>
    <row r="641" spans="3:4" x14ac:dyDescent="0.2">
      <c r="C641" s="34"/>
      <c r="D641" s="34"/>
    </row>
    <row r="642" spans="3:4" x14ac:dyDescent="0.2">
      <c r="C642" s="34"/>
      <c r="D642" s="34"/>
    </row>
    <row r="643" spans="3:4" x14ac:dyDescent="0.2">
      <c r="C643" s="34"/>
      <c r="D643" s="34"/>
    </row>
    <row r="644" spans="3:4" x14ac:dyDescent="0.2">
      <c r="C644" s="34"/>
      <c r="D644" s="34"/>
    </row>
    <row r="645" spans="3:4" x14ac:dyDescent="0.2">
      <c r="C645" s="34"/>
      <c r="D645" s="34"/>
    </row>
    <row r="646" spans="3:4" x14ac:dyDescent="0.2">
      <c r="C646" s="34"/>
      <c r="D646" s="34"/>
    </row>
    <row r="647" spans="3:4" x14ac:dyDescent="0.2">
      <c r="C647" s="34"/>
      <c r="D647" s="34"/>
    </row>
    <row r="648" spans="3:4" x14ac:dyDescent="0.2">
      <c r="C648" s="34"/>
      <c r="D648" s="34"/>
    </row>
    <row r="649" spans="3:4" x14ac:dyDescent="0.2">
      <c r="C649" s="34"/>
      <c r="D649" s="34"/>
    </row>
    <row r="650" spans="3:4" x14ac:dyDescent="0.2">
      <c r="C650" s="34"/>
      <c r="D650" s="34"/>
    </row>
    <row r="651" spans="3:4" x14ac:dyDescent="0.2">
      <c r="C651" s="34"/>
      <c r="D651" s="34"/>
    </row>
    <row r="652" spans="3:4" x14ac:dyDescent="0.2">
      <c r="C652" s="34"/>
      <c r="D652" s="34"/>
    </row>
    <row r="653" spans="3:4" x14ac:dyDescent="0.2">
      <c r="C653" s="34"/>
      <c r="D653" s="34"/>
    </row>
    <row r="654" spans="3:4" x14ac:dyDescent="0.2">
      <c r="C654" s="34"/>
      <c r="D654" s="34"/>
    </row>
    <row r="655" spans="3:4" x14ac:dyDescent="0.2">
      <c r="C655" s="34"/>
      <c r="D655" s="34"/>
    </row>
    <row r="656" spans="3:4" x14ac:dyDescent="0.2">
      <c r="C656" s="34"/>
      <c r="D656" s="34"/>
    </row>
    <row r="657" spans="3:4" x14ac:dyDescent="0.2">
      <c r="C657" s="34"/>
      <c r="D657" s="34"/>
    </row>
    <row r="658" spans="3:4" x14ac:dyDescent="0.2">
      <c r="C658" s="34"/>
      <c r="D658" s="34"/>
    </row>
    <row r="659" spans="3:4" x14ac:dyDescent="0.2">
      <c r="C659" s="34"/>
      <c r="D659" s="34"/>
    </row>
    <row r="660" spans="3:4" x14ac:dyDescent="0.2">
      <c r="C660" s="34"/>
      <c r="D660" s="34"/>
    </row>
    <row r="661" spans="3:4" x14ac:dyDescent="0.2">
      <c r="C661" s="34"/>
      <c r="D661" s="34"/>
    </row>
    <row r="662" spans="3:4" x14ac:dyDescent="0.2">
      <c r="C662" s="34"/>
      <c r="D662" s="34"/>
    </row>
    <row r="663" spans="3:4" x14ac:dyDescent="0.2">
      <c r="C663" s="34"/>
      <c r="D663" s="34"/>
    </row>
    <row r="664" spans="3:4" x14ac:dyDescent="0.2">
      <c r="C664" s="34"/>
      <c r="D664" s="34"/>
    </row>
    <row r="665" spans="3:4" x14ac:dyDescent="0.2">
      <c r="C665" s="34"/>
      <c r="D665" s="34"/>
    </row>
    <row r="666" spans="3:4" x14ac:dyDescent="0.2">
      <c r="C666" s="34"/>
      <c r="D666" s="34"/>
    </row>
    <row r="667" spans="3:4" x14ac:dyDescent="0.2">
      <c r="C667" s="34"/>
      <c r="D667" s="34"/>
    </row>
    <row r="668" spans="3:4" x14ac:dyDescent="0.2">
      <c r="C668" s="34"/>
      <c r="D668" s="34"/>
    </row>
    <row r="669" spans="3:4" x14ac:dyDescent="0.2">
      <c r="C669" s="34"/>
      <c r="D669" s="34"/>
    </row>
    <row r="670" spans="3:4" x14ac:dyDescent="0.2">
      <c r="C670" s="34"/>
      <c r="D670" s="34"/>
    </row>
    <row r="671" spans="3:4" x14ac:dyDescent="0.2">
      <c r="C671" s="34"/>
      <c r="D671" s="34"/>
    </row>
    <row r="672" spans="3:4" x14ac:dyDescent="0.2">
      <c r="C672" s="34"/>
      <c r="D672" s="34"/>
    </row>
    <row r="673" spans="3:4" x14ac:dyDescent="0.2">
      <c r="C673" s="34"/>
      <c r="D673" s="34"/>
    </row>
    <row r="674" spans="3:4" x14ac:dyDescent="0.2">
      <c r="C674" s="34"/>
      <c r="D674" s="34"/>
    </row>
    <row r="675" spans="3:4" x14ac:dyDescent="0.2">
      <c r="C675" s="34"/>
      <c r="D675" s="34"/>
    </row>
    <row r="676" spans="3:4" x14ac:dyDescent="0.2">
      <c r="C676" s="34"/>
      <c r="D676" s="34"/>
    </row>
    <row r="677" spans="3:4" x14ac:dyDescent="0.2">
      <c r="C677" s="34"/>
      <c r="D677" s="34"/>
    </row>
    <row r="678" spans="3:4" x14ac:dyDescent="0.2">
      <c r="C678" s="34"/>
      <c r="D678" s="34"/>
    </row>
    <row r="679" spans="3:4" x14ac:dyDescent="0.2">
      <c r="C679" s="34"/>
      <c r="D679" s="34"/>
    </row>
    <row r="680" spans="3:4" x14ac:dyDescent="0.2">
      <c r="C680" s="34"/>
      <c r="D680" s="34"/>
    </row>
    <row r="681" spans="3:4" x14ac:dyDescent="0.2">
      <c r="C681" s="34"/>
      <c r="D681" s="34"/>
    </row>
    <row r="682" spans="3:4" x14ac:dyDescent="0.2">
      <c r="C682" s="34"/>
      <c r="D682" s="34"/>
    </row>
    <row r="683" spans="3:4" x14ac:dyDescent="0.2">
      <c r="C683" s="34"/>
      <c r="D683" s="34"/>
    </row>
    <row r="684" spans="3:4" x14ac:dyDescent="0.2">
      <c r="C684" s="34"/>
      <c r="D684" s="34"/>
    </row>
    <row r="685" spans="3:4" x14ac:dyDescent="0.2">
      <c r="C685" s="34"/>
      <c r="D685" s="34"/>
    </row>
    <row r="686" spans="3:4" x14ac:dyDescent="0.2">
      <c r="C686" s="34"/>
      <c r="D686" s="34"/>
    </row>
    <row r="687" spans="3:4" x14ac:dyDescent="0.2">
      <c r="C687" s="34"/>
      <c r="D687" s="34"/>
    </row>
    <row r="688" spans="3:4" x14ac:dyDescent="0.2">
      <c r="C688" s="34"/>
      <c r="D688" s="34"/>
    </row>
    <row r="689" spans="3:4" x14ac:dyDescent="0.2">
      <c r="C689" s="34"/>
      <c r="D689" s="34"/>
    </row>
    <row r="690" spans="3:4" x14ac:dyDescent="0.2">
      <c r="C690" s="34"/>
      <c r="D690" s="34"/>
    </row>
    <row r="691" spans="3:4" x14ac:dyDescent="0.2">
      <c r="C691" s="34"/>
      <c r="D691" s="34"/>
    </row>
    <row r="692" spans="3:4" x14ac:dyDescent="0.2">
      <c r="C692" s="34"/>
      <c r="D692" s="34"/>
    </row>
    <row r="693" spans="3:4" x14ac:dyDescent="0.2">
      <c r="C693" s="34"/>
      <c r="D693" s="34"/>
    </row>
    <row r="694" spans="3:4" x14ac:dyDescent="0.2">
      <c r="C694" s="34"/>
      <c r="D694" s="34"/>
    </row>
    <row r="695" spans="3:4" x14ac:dyDescent="0.2">
      <c r="C695" s="34"/>
      <c r="D695" s="34"/>
    </row>
    <row r="696" spans="3:4" x14ac:dyDescent="0.2">
      <c r="C696" s="34"/>
      <c r="D696" s="34"/>
    </row>
    <row r="697" spans="3:4" x14ac:dyDescent="0.2">
      <c r="C697" s="34"/>
      <c r="D697" s="34"/>
    </row>
    <row r="698" spans="3:4" x14ac:dyDescent="0.2">
      <c r="C698" s="34"/>
      <c r="D698" s="34"/>
    </row>
    <row r="699" spans="3:4" x14ac:dyDescent="0.2">
      <c r="C699" s="34"/>
      <c r="D699" s="34"/>
    </row>
    <row r="700" spans="3:4" x14ac:dyDescent="0.2">
      <c r="C700" s="34"/>
      <c r="D700" s="34"/>
    </row>
    <row r="701" spans="3:4" x14ac:dyDescent="0.2">
      <c r="C701" s="34"/>
      <c r="D701" s="34"/>
    </row>
    <row r="702" spans="3:4" x14ac:dyDescent="0.2">
      <c r="C702" s="34"/>
      <c r="D702" s="34"/>
    </row>
    <row r="703" spans="3:4" x14ac:dyDescent="0.2">
      <c r="C703" s="34"/>
      <c r="D703" s="34"/>
    </row>
    <row r="704" spans="3:4" x14ac:dyDescent="0.2">
      <c r="C704" s="34"/>
      <c r="D704" s="34"/>
    </row>
    <row r="705" spans="3:4" x14ac:dyDescent="0.2">
      <c r="C705" s="34"/>
      <c r="D705" s="34"/>
    </row>
    <row r="706" spans="3:4" x14ac:dyDescent="0.2">
      <c r="C706" s="34"/>
      <c r="D706" s="34"/>
    </row>
    <row r="707" spans="3:4" x14ac:dyDescent="0.2">
      <c r="C707" s="34"/>
      <c r="D707" s="34"/>
    </row>
    <row r="708" spans="3:4" x14ac:dyDescent="0.2">
      <c r="C708" s="34"/>
      <c r="D708" s="34"/>
    </row>
    <row r="709" spans="3:4" x14ac:dyDescent="0.2">
      <c r="C709" s="34"/>
      <c r="D709" s="34"/>
    </row>
    <row r="710" spans="3:4" x14ac:dyDescent="0.2">
      <c r="C710" s="34"/>
      <c r="D710" s="34"/>
    </row>
    <row r="711" spans="3:4" x14ac:dyDescent="0.2">
      <c r="C711" s="34"/>
      <c r="D711" s="34"/>
    </row>
    <row r="712" spans="3:4" x14ac:dyDescent="0.2">
      <c r="C712" s="34"/>
      <c r="D712" s="34"/>
    </row>
    <row r="713" spans="3:4" x14ac:dyDescent="0.2">
      <c r="C713" s="34"/>
      <c r="D713" s="34"/>
    </row>
    <row r="714" spans="3:4" x14ac:dyDescent="0.2">
      <c r="C714" s="34"/>
      <c r="D714" s="34"/>
    </row>
    <row r="715" spans="3:4" x14ac:dyDescent="0.2">
      <c r="C715" s="34"/>
      <c r="D715" s="34"/>
    </row>
    <row r="716" spans="3:4" x14ac:dyDescent="0.2">
      <c r="C716" s="34"/>
      <c r="D716" s="34"/>
    </row>
    <row r="717" spans="3:4" x14ac:dyDescent="0.2">
      <c r="C717" s="34"/>
      <c r="D717" s="34"/>
    </row>
    <row r="718" spans="3:4" x14ac:dyDescent="0.2">
      <c r="C718" s="34"/>
      <c r="D718" s="34"/>
    </row>
    <row r="719" spans="3:4" x14ac:dyDescent="0.2">
      <c r="C719" s="34"/>
      <c r="D719" s="34"/>
    </row>
    <row r="720" spans="3:4" x14ac:dyDescent="0.2">
      <c r="C720" s="34"/>
      <c r="D720" s="34"/>
    </row>
    <row r="721" spans="3:4" x14ac:dyDescent="0.2">
      <c r="C721" s="34"/>
      <c r="D721" s="34"/>
    </row>
    <row r="722" spans="3:4" x14ac:dyDescent="0.2">
      <c r="C722" s="34"/>
      <c r="D722" s="34"/>
    </row>
    <row r="723" spans="3:4" x14ac:dyDescent="0.2">
      <c r="C723" s="34"/>
      <c r="D723" s="34"/>
    </row>
    <row r="724" spans="3:4" x14ac:dyDescent="0.2">
      <c r="C724" s="34"/>
      <c r="D724" s="34"/>
    </row>
    <row r="725" spans="3:4" x14ac:dyDescent="0.2">
      <c r="C725" s="34"/>
      <c r="D725" s="34"/>
    </row>
    <row r="726" spans="3:4" x14ac:dyDescent="0.2">
      <c r="C726" s="34"/>
      <c r="D726" s="34"/>
    </row>
    <row r="727" spans="3:4" x14ac:dyDescent="0.2">
      <c r="C727" s="34"/>
      <c r="D727" s="34"/>
    </row>
    <row r="728" spans="3:4" x14ac:dyDescent="0.2">
      <c r="C728" s="34"/>
      <c r="D728" s="34"/>
    </row>
    <row r="729" spans="3:4" x14ac:dyDescent="0.2">
      <c r="C729" s="34"/>
      <c r="D729" s="34"/>
    </row>
    <row r="730" spans="3:4" x14ac:dyDescent="0.2">
      <c r="C730" s="34"/>
      <c r="D730" s="34"/>
    </row>
    <row r="731" spans="3:4" x14ac:dyDescent="0.2">
      <c r="C731" s="34"/>
      <c r="D731" s="34"/>
    </row>
    <row r="732" spans="3:4" x14ac:dyDescent="0.2">
      <c r="C732" s="34"/>
      <c r="D732" s="34"/>
    </row>
    <row r="733" spans="3:4" x14ac:dyDescent="0.2">
      <c r="C733" s="34"/>
      <c r="D733" s="34"/>
    </row>
    <row r="734" spans="3:4" x14ac:dyDescent="0.2">
      <c r="C734" s="34"/>
      <c r="D734" s="34"/>
    </row>
    <row r="735" spans="3:4" x14ac:dyDescent="0.2">
      <c r="C735" s="34"/>
      <c r="D735" s="34"/>
    </row>
    <row r="736" spans="3:4" x14ac:dyDescent="0.2">
      <c r="C736" s="34"/>
      <c r="D736" s="34"/>
    </row>
    <row r="737" spans="3:4" x14ac:dyDescent="0.2">
      <c r="C737" s="34"/>
      <c r="D737" s="34"/>
    </row>
    <row r="738" spans="3:4" x14ac:dyDescent="0.2">
      <c r="C738" s="34"/>
      <c r="D738" s="34"/>
    </row>
    <row r="739" spans="3:4" x14ac:dyDescent="0.2">
      <c r="C739" s="34"/>
      <c r="D739" s="34"/>
    </row>
    <row r="740" spans="3:4" x14ac:dyDescent="0.2">
      <c r="C740" s="34"/>
      <c r="D740" s="34"/>
    </row>
    <row r="741" spans="3:4" x14ac:dyDescent="0.2">
      <c r="C741" s="34"/>
      <c r="D741" s="34"/>
    </row>
    <row r="742" spans="3:4" x14ac:dyDescent="0.2">
      <c r="C742" s="34"/>
      <c r="D742" s="34"/>
    </row>
    <row r="743" spans="3:4" x14ac:dyDescent="0.2">
      <c r="C743" s="34"/>
      <c r="D743" s="34"/>
    </row>
    <row r="744" spans="3:4" x14ac:dyDescent="0.2">
      <c r="C744" s="34"/>
      <c r="D744" s="34"/>
    </row>
    <row r="745" spans="3:4" x14ac:dyDescent="0.2">
      <c r="C745" s="34"/>
      <c r="D745" s="34"/>
    </row>
    <row r="746" spans="3:4" x14ac:dyDescent="0.2">
      <c r="C746" s="34"/>
      <c r="D746" s="34"/>
    </row>
    <row r="747" spans="3:4" x14ac:dyDescent="0.2">
      <c r="C747" s="34"/>
      <c r="D747" s="34"/>
    </row>
    <row r="748" spans="3:4" x14ac:dyDescent="0.2">
      <c r="C748" s="34"/>
      <c r="D748" s="34"/>
    </row>
    <row r="749" spans="3:4" x14ac:dyDescent="0.2">
      <c r="C749" s="34"/>
      <c r="D749" s="34"/>
    </row>
    <row r="750" spans="3:4" x14ac:dyDescent="0.2">
      <c r="C750" s="34"/>
      <c r="D750" s="34"/>
    </row>
    <row r="751" spans="3:4" x14ac:dyDescent="0.2">
      <c r="C751" s="34"/>
      <c r="D751" s="34"/>
    </row>
    <row r="752" spans="3:4" x14ac:dyDescent="0.2">
      <c r="C752" s="34"/>
      <c r="D752" s="34"/>
    </row>
    <row r="753" spans="3:4" x14ac:dyDescent="0.2">
      <c r="C753" s="34"/>
      <c r="D753" s="34"/>
    </row>
    <row r="754" spans="3:4" x14ac:dyDescent="0.2">
      <c r="C754" s="34"/>
      <c r="D754" s="34"/>
    </row>
    <row r="755" spans="3:4" x14ac:dyDescent="0.2">
      <c r="C755" s="34"/>
      <c r="D755" s="34"/>
    </row>
    <row r="756" spans="3:4" x14ac:dyDescent="0.2">
      <c r="C756" s="34"/>
      <c r="D756" s="34"/>
    </row>
    <row r="757" spans="3:4" x14ac:dyDescent="0.2">
      <c r="C757" s="34"/>
      <c r="D757" s="34"/>
    </row>
    <row r="758" spans="3:4" x14ac:dyDescent="0.2">
      <c r="C758" s="34"/>
      <c r="D758" s="34"/>
    </row>
    <row r="759" spans="3:4" x14ac:dyDescent="0.2">
      <c r="C759" s="34"/>
      <c r="D759" s="34"/>
    </row>
    <row r="760" spans="3:4" x14ac:dyDescent="0.2">
      <c r="C760" s="34"/>
      <c r="D760" s="34"/>
    </row>
    <row r="761" spans="3:4" x14ac:dyDescent="0.2">
      <c r="C761" s="34"/>
      <c r="D761" s="34"/>
    </row>
    <row r="762" spans="3:4" x14ac:dyDescent="0.2">
      <c r="C762" s="34"/>
      <c r="D762" s="34"/>
    </row>
    <row r="763" spans="3:4" x14ac:dyDescent="0.2">
      <c r="C763" s="34"/>
      <c r="D763" s="34"/>
    </row>
    <row r="764" spans="3:4" x14ac:dyDescent="0.2">
      <c r="C764" s="34"/>
      <c r="D764" s="34"/>
    </row>
    <row r="765" spans="3:4" x14ac:dyDescent="0.2">
      <c r="C765" s="34"/>
      <c r="D765" s="34"/>
    </row>
    <row r="766" spans="3:4" x14ac:dyDescent="0.2">
      <c r="C766" s="34"/>
      <c r="D766" s="34"/>
    </row>
    <row r="767" spans="3:4" x14ac:dyDescent="0.2">
      <c r="C767" s="34"/>
      <c r="D767" s="34"/>
    </row>
    <row r="768" spans="3:4" x14ac:dyDescent="0.2">
      <c r="C768" s="34"/>
      <c r="D768" s="34"/>
    </row>
    <row r="769" spans="3:4" x14ac:dyDescent="0.2">
      <c r="C769" s="34"/>
      <c r="D769" s="34"/>
    </row>
    <row r="770" spans="3:4" x14ac:dyDescent="0.2">
      <c r="C770" s="34"/>
      <c r="D770" s="34"/>
    </row>
    <row r="771" spans="3:4" x14ac:dyDescent="0.2">
      <c r="C771" s="34"/>
      <c r="D771" s="34"/>
    </row>
    <row r="772" spans="3:4" x14ac:dyDescent="0.2">
      <c r="C772" s="34"/>
      <c r="D772" s="34"/>
    </row>
    <row r="773" spans="3:4" x14ac:dyDescent="0.2">
      <c r="C773" s="34"/>
      <c r="D773" s="34"/>
    </row>
    <row r="774" spans="3:4" x14ac:dyDescent="0.2">
      <c r="C774" s="34"/>
      <c r="D774" s="34"/>
    </row>
    <row r="775" spans="3:4" x14ac:dyDescent="0.2">
      <c r="C775" s="34"/>
      <c r="D775" s="34"/>
    </row>
    <row r="776" spans="3:4" x14ac:dyDescent="0.2">
      <c r="C776" s="34"/>
      <c r="D776" s="34"/>
    </row>
    <row r="777" spans="3:4" x14ac:dyDescent="0.2">
      <c r="C777" s="34"/>
      <c r="D777" s="34"/>
    </row>
    <row r="778" spans="3:4" x14ac:dyDescent="0.2">
      <c r="C778" s="34"/>
      <c r="D778" s="34"/>
    </row>
    <row r="779" spans="3:4" x14ac:dyDescent="0.2">
      <c r="C779" s="34"/>
      <c r="D779" s="34"/>
    </row>
    <row r="780" spans="3:4" x14ac:dyDescent="0.2">
      <c r="C780" s="34"/>
      <c r="D780" s="34"/>
    </row>
    <row r="781" spans="3:4" x14ac:dyDescent="0.2">
      <c r="C781" s="34"/>
      <c r="D781" s="34"/>
    </row>
    <row r="782" spans="3:4" x14ac:dyDescent="0.2">
      <c r="C782" s="34"/>
      <c r="D782" s="34"/>
    </row>
    <row r="783" spans="3:4" x14ac:dyDescent="0.2">
      <c r="C783" s="34"/>
      <c r="D783" s="34"/>
    </row>
    <row r="784" spans="3:4" x14ac:dyDescent="0.2">
      <c r="C784" s="34"/>
      <c r="D784" s="34"/>
    </row>
    <row r="785" spans="3:4" x14ac:dyDescent="0.2">
      <c r="C785" s="34"/>
      <c r="D785" s="34"/>
    </row>
    <row r="786" spans="3:4" x14ac:dyDescent="0.2">
      <c r="C786" s="34"/>
      <c r="D786" s="34"/>
    </row>
    <row r="787" spans="3:4" x14ac:dyDescent="0.2">
      <c r="C787" s="34"/>
      <c r="D787" s="34"/>
    </row>
    <row r="788" spans="3:4" x14ac:dyDescent="0.2">
      <c r="C788" s="34"/>
      <c r="D788" s="34"/>
    </row>
    <row r="789" spans="3:4" x14ac:dyDescent="0.2">
      <c r="C789" s="34"/>
      <c r="D789" s="34"/>
    </row>
    <row r="790" spans="3:4" x14ac:dyDescent="0.2">
      <c r="C790" s="34"/>
      <c r="D790" s="34"/>
    </row>
    <row r="791" spans="3:4" x14ac:dyDescent="0.2">
      <c r="C791" s="34"/>
      <c r="D791" s="34"/>
    </row>
    <row r="792" spans="3:4" x14ac:dyDescent="0.2">
      <c r="C792" s="34"/>
      <c r="D792" s="34"/>
    </row>
    <row r="793" spans="3:4" x14ac:dyDescent="0.2">
      <c r="C793" s="34"/>
      <c r="D793" s="34"/>
    </row>
    <row r="794" spans="3:4" x14ac:dyDescent="0.2">
      <c r="C794" s="34"/>
      <c r="D794" s="34"/>
    </row>
    <row r="795" spans="3:4" x14ac:dyDescent="0.2">
      <c r="C795" s="34"/>
      <c r="D795" s="34"/>
    </row>
    <row r="796" spans="3:4" x14ac:dyDescent="0.2">
      <c r="C796" s="34"/>
      <c r="D796" s="34"/>
    </row>
    <row r="797" spans="3:4" x14ac:dyDescent="0.2">
      <c r="C797" s="34"/>
      <c r="D797" s="34"/>
    </row>
    <row r="798" spans="3:4" x14ac:dyDescent="0.2">
      <c r="C798" s="34"/>
      <c r="D798" s="34"/>
    </row>
    <row r="799" spans="3:4" x14ac:dyDescent="0.2">
      <c r="C799" s="34"/>
      <c r="D799" s="34"/>
    </row>
    <row r="800" spans="3:4" x14ac:dyDescent="0.2">
      <c r="C800" s="34"/>
      <c r="D800" s="34"/>
    </row>
    <row r="801" spans="3:4" x14ac:dyDescent="0.2">
      <c r="C801" s="34"/>
      <c r="D801" s="34"/>
    </row>
    <row r="802" spans="3:4" x14ac:dyDescent="0.2">
      <c r="C802" s="34"/>
      <c r="D802" s="34"/>
    </row>
    <row r="803" spans="3:4" x14ac:dyDescent="0.2">
      <c r="C803" s="34"/>
      <c r="D803" s="34"/>
    </row>
    <row r="804" spans="3:4" x14ac:dyDescent="0.2">
      <c r="C804" s="34"/>
      <c r="D804" s="34"/>
    </row>
    <row r="805" spans="3:4" x14ac:dyDescent="0.2">
      <c r="C805" s="34"/>
      <c r="D805" s="34"/>
    </row>
    <row r="806" spans="3:4" x14ac:dyDescent="0.2">
      <c r="C806" s="34"/>
      <c r="D806" s="34"/>
    </row>
  </sheetData>
  <mergeCells count="2">
    <mergeCell ref="A1:H1"/>
    <mergeCell ref="A19:H19"/>
  </mergeCells>
  <printOptions gridLines="1"/>
  <pageMargins left="0.74803149606299213" right="0.74803149606299213" top="0.98425196850393704" bottom="0.98425196850393704" header="0.51181102362204722" footer="0.51181102362204722"/>
  <pageSetup paperSize="8" orientation="landscape" r:id="rId1"/>
  <headerFooter alignWithMargins="0">
    <oddFooter>&amp;L&amp;F&amp;A&amp;C&amp;D&amp;T&amp;R&amp;P van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134AF-626F-49A3-8C72-D2CEB7A7154D}">
  <dimension ref="A8:K49"/>
  <sheetViews>
    <sheetView zoomScaleNormal="100" workbookViewId="0">
      <selection activeCell="D9" sqref="D9"/>
    </sheetView>
  </sheetViews>
  <sheetFormatPr defaultColWidth="9.109375" defaultRowHeight="12.6" x14ac:dyDescent="0.2"/>
  <cols>
    <col min="1" max="1" width="3.6640625" style="4" customWidth="1"/>
    <col min="2" max="2" width="58.6640625" style="4" customWidth="1"/>
    <col min="3" max="3" width="12.5546875" style="4" customWidth="1"/>
    <col min="4" max="4" width="15.5546875" style="4" bestFit="1" customWidth="1"/>
    <col min="5" max="5" width="12.6640625" style="4" bestFit="1" customWidth="1"/>
    <col min="6" max="6" width="11.33203125" style="4" bestFit="1" customWidth="1"/>
    <col min="7" max="7" width="12.6640625" style="4" bestFit="1" customWidth="1"/>
    <col min="8" max="8" width="14.88671875" style="4" bestFit="1" customWidth="1"/>
    <col min="9" max="9" width="14" style="4" bestFit="1" customWidth="1"/>
    <col min="10" max="16384" width="9.109375" style="4"/>
  </cols>
  <sheetData>
    <row r="8" spans="1:1" x14ac:dyDescent="0.2">
      <c r="A8" s="55" t="s">
        <v>26</v>
      </c>
    </row>
    <row r="9" spans="1:1" x14ac:dyDescent="0.2">
      <c r="A9" s="55"/>
    </row>
    <row r="10" spans="1:1" x14ac:dyDescent="0.2">
      <c r="A10" s="55" t="s">
        <v>214</v>
      </c>
    </row>
    <row r="11" spans="1:1" x14ac:dyDescent="0.2">
      <c r="A11" s="55"/>
    </row>
    <row r="12" spans="1:1" x14ac:dyDescent="0.2">
      <c r="A12" s="55" t="s">
        <v>27</v>
      </c>
    </row>
    <row r="13" spans="1:1" ht="16.2" x14ac:dyDescent="0.2">
      <c r="A13" s="85" t="s">
        <v>63</v>
      </c>
    </row>
    <row r="14" spans="1:1" x14ac:dyDescent="0.2">
      <c r="A14" s="55"/>
    </row>
    <row r="15" spans="1:1" x14ac:dyDescent="0.2">
      <c r="A15" s="55"/>
    </row>
    <row r="16" spans="1:1" x14ac:dyDescent="0.2">
      <c r="A16" s="55"/>
    </row>
    <row r="17" spans="1:11" x14ac:dyDescent="0.2">
      <c r="A17" s="55"/>
    </row>
    <row r="18" spans="1:11" x14ac:dyDescent="0.2">
      <c r="A18" s="55"/>
    </row>
    <row r="19" spans="1:11" ht="16.2" x14ac:dyDescent="0.3">
      <c r="A19" s="56"/>
      <c r="C19" s="12"/>
      <c r="D19" s="12"/>
      <c r="E19" s="12"/>
      <c r="F19" s="22"/>
      <c r="G19" s="22"/>
      <c r="H19" s="22"/>
      <c r="I19" s="22"/>
      <c r="J19" s="22"/>
      <c r="K19" s="22"/>
    </row>
    <row r="20" spans="1:11" ht="16.2" x14ac:dyDescent="0.3">
      <c r="A20" s="56"/>
      <c r="C20" s="12"/>
      <c r="D20" s="12"/>
      <c r="E20" s="12"/>
      <c r="F20" s="22"/>
      <c r="G20" s="22"/>
      <c r="H20" s="22"/>
      <c r="I20" s="22"/>
      <c r="J20" s="22"/>
      <c r="K20" s="22"/>
    </row>
    <row r="21" spans="1:11" ht="16.2" x14ac:dyDescent="0.3">
      <c r="A21" s="56"/>
      <c r="C21" s="12"/>
      <c r="D21" s="12"/>
      <c r="E21" s="12"/>
      <c r="F21" s="22"/>
      <c r="G21" s="22"/>
      <c r="H21" s="22"/>
      <c r="I21" s="22"/>
      <c r="J21" s="22"/>
      <c r="K21" s="22"/>
    </row>
    <row r="22" spans="1:11" x14ac:dyDescent="0.2">
      <c r="A22" s="35" t="s">
        <v>64</v>
      </c>
      <c r="C22" s="34"/>
      <c r="D22" s="34"/>
      <c r="E22" s="34"/>
      <c r="F22" s="22"/>
      <c r="G22" s="22"/>
      <c r="H22" s="22"/>
      <c r="I22" s="22"/>
      <c r="J22" s="22"/>
      <c r="K22" s="22"/>
    </row>
    <row r="23" spans="1:11" x14ac:dyDescent="0.2">
      <c r="B23" s="22"/>
      <c r="C23" s="57" t="s">
        <v>28</v>
      </c>
      <c r="D23" s="57" t="s">
        <v>18</v>
      </c>
      <c r="E23" s="57" t="s">
        <v>29</v>
      </c>
      <c r="F23" s="22"/>
      <c r="G23" s="22"/>
      <c r="H23" s="22"/>
      <c r="I23" s="22"/>
      <c r="J23" s="22"/>
      <c r="K23" s="22"/>
    </row>
    <row r="24" spans="1:11" x14ac:dyDescent="0.2">
      <c r="A24" s="58"/>
      <c r="B24" s="59"/>
      <c r="C24" s="60"/>
      <c r="D24" s="60"/>
      <c r="E24" s="61"/>
      <c r="F24" s="22"/>
      <c r="G24" s="22"/>
      <c r="H24" s="22"/>
      <c r="I24" s="22"/>
      <c r="J24" s="22"/>
      <c r="K24" s="22"/>
    </row>
    <row r="25" spans="1:11" x14ac:dyDescent="0.2">
      <c r="A25" s="58" t="s">
        <v>30</v>
      </c>
      <c r="B25" s="76" t="s">
        <v>31</v>
      </c>
      <c r="C25" s="60"/>
      <c r="D25" s="60">
        <f>'11000 SvvS afr 2021'!D15</f>
        <v>1948.8399999999997</v>
      </c>
      <c r="E25" s="61">
        <f t="shared" ref="E25" si="0">-C25+D25</f>
        <v>1948.8399999999997</v>
      </c>
      <c r="F25" s="22"/>
      <c r="G25" s="22"/>
      <c r="H25" s="22"/>
      <c r="I25" s="22"/>
      <c r="J25" s="22"/>
      <c r="K25" s="22"/>
    </row>
    <row r="26" spans="1:11" x14ac:dyDescent="0.2">
      <c r="A26" s="58" t="s">
        <v>30</v>
      </c>
      <c r="B26" s="21" t="s">
        <v>32</v>
      </c>
      <c r="C26" s="60"/>
      <c r="D26" s="60">
        <f>'11000 SvvS afr 2021'!D21</f>
        <v>1000</v>
      </c>
      <c r="E26" s="61">
        <f>-C26+D26</f>
        <v>1000</v>
      </c>
      <c r="F26" s="22"/>
      <c r="G26" s="22"/>
      <c r="H26" s="22"/>
      <c r="I26" s="22"/>
      <c r="J26" s="22"/>
      <c r="K26" s="22"/>
    </row>
    <row r="27" spans="1:11" x14ac:dyDescent="0.2">
      <c r="A27" s="58"/>
      <c r="B27" s="21"/>
      <c r="C27" s="68">
        <f>SUM(C24:C25)</f>
        <v>0</v>
      </c>
      <c r="D27" s="68">
        <f>SUM(D24:D26)</f>
        <v>2948.8399999999997</v>
      </c>
      <c r="E27" s="69">
        <f>SUM(E24:E26)</f>
        <v>2948.8399999999997</v>
      </c>
      <c r="F27" s="22"/>
      <c r="G27" s="22"/>
      <c r="H27" s="22"/>
      <c r="I27" s="22"/>
      <c r="J27" s="22"/>
      <c r="K27" s="22"/>
    </row>
    <row r="28" spans="1:11" x14ac:dyDescent="0.2">
      <c r="A28" s="58"/>
      <c r="B28" s="21"/>
      <c r="C28" s="62"/>
      <c r="D28" s="62"/>
      <c r="E28" s="63"/>
      <c r="F28" s="22"/>
      <c r="G28" s="22"/>
      <c r="H28" s="22"/>
      <c r="I28" s="22"/>
      <c r="J28" s="22"/>
      <c r="K28" s="22"/>
    </row>
    <row r="29" spans="1:11" x14ac:dyDescent="0.2">
      <c r="B29" s="20"/>
      <c r="C29" s="12"/>
      <c r="D29" s="12"/>
      <c r="E29" s="18"/>
      <c r="F29" s="22"/>
      <c r="G29" s="64"/>
      <c r="H29" s="22"/>
      <c r="I29" s="22"/>
      <c r="J29" s="22"/>
      <c r="K29" s="22"/>
    </row>
    <row r="30" spans="1:11" ht="16.8" thickBot="1" x14ac:dyDescent="0.25">
      <c r="B30" s="65" t="s">
        <v>33</v>
      </c>
      <c r="C30" s="36">
        <f>C27</f>
        <v>0</v>
      </c>
      <c r="D30" s="36">
        <f>D27</f>
        <v>2948.8399999999997</v>
      </c>
      <c r="E30" s="66">
        <f>E27</f>
        <v>2948.8399999999997</v>
      </c>
      <c r="F30" s="22"/>
      <c r="G30" s="22"/>
      <c r="H30" s="22"/>
      <c r="I30" s="22"/>
      <c r="J30" s="22"/>
      <c r="K30" s="22"/>
    </row>
    <row r="31" spans="1:11" ht="16.8" thickTop="1" x14ac:dyDescent="0.2">
      <c r="B31" s="65"/>
      <c r="C31" s="34"/>
      <c r="D31" s="34"/>
      <c r="E31" s="34" t="s">
        <v>8</v>
      </c>
      <c r="F31" s="22"/>
      <c r="G31" s="22"/>
      <c r="H31" s="22"/>
      <c r="I31" s="64"/>
      <c r="J31" s="22"/>
      <c r="K31" s="22"/>
    </row>
    <row r="32" spans="1:11" x14ac:dyDescent="0.2">
      <c r="B32" s="67"/>
    </row>
    <row r="33" spans="1:2" x14ac:dyDescent="0.2">
      <c r="B33" s="67"/>
    </row>
    <row r="34" spans="1:2" x14ac:dyDescent="0.2">
      <c r="A34" s="55"/>
    </row>
    <row r="35" spans="1:2" x14ac:dyDescent="0.2">
      <c r="A35" s="55"/>
    </row>
    <row r="36" spans="1:2" x14ac:dyDescent="0.2">
      <c r="A36" s="55" t="s">
        <v>34</v>
      </c>
    </row>
    <row r="37" spans="1:2" x14ac:dyDescent="0.2">
      <c r="A37" s="55"/>
    </row>
    <row r="38" spans="1:2" x14ac:dyDescent="0.2">
      <c r="A38" s="55"/>
    </row>
    <row r="39" spans="1:2" x14ac:dyDescent="0.2">
      <c r="A39" s="55" t="s">
        <v>35</v>
      </c>
    </row>
    <row r="40" spans="1:2" x14ac:dyDescent="0.2">
      <c r="A40" s="55" t="s">
        <v>65</v>
      </c>
    </row>
    <row r="41" spans="1:2" x14ac:dyDescent="0.2">
      <c r="A41" s="55"/>
    </row>
    <row r="42" spans="1:2" x14ac:dyDescent="0.2">
      <c r="A42" s="55"/>
    </row>
    <row r="43" spans="1:2" x14ac:dyDescent="0.2">
      <c r="A43" s="55"/>
    </row>
    <row r="44" spans="1:2" x14ac:dyDescent="0.2">
      <c r="A44" s="55"/>
    </row>
    <row r="45" spans="1:2" x14ac:dyDescent="0.2">
      <c r="A45" s="55"/>
    </row>
    <row r="46" spans="1:2" x14ac:dyDescent="0.2">
      <c r="A46" s="55" t="s">
        <v>36</v>
      </c>
    </row>
    <row r="47" spans="1:2" x14ac:dyDescent="0.2">
      <c r="A47" s="55"/>
    </row>
    <row r="48" spans="1:2" x14ac:dyDescent="0.2">
      <c r="A48" s="55"/>
    </row>
    <row r="49" spans="1:3" x14ac:dyDescent="0.2">
      <c r="A49" s="55" t="s">
        <v>50</v>
      </c>
      <c r="C49" s="4" t="s">
        <v>51</v>
      </c>
    </row>
  </sheetData>
  <pageMargins left="0.7" right="0.7" top="0.75" bottom="0.75" header="0.3" footer="0.3"/>
  <pageSetup paperSize="9" scale="82" orientation="portrait" r:id="rId1"/>
  <colBreaks count="1" manualBreakCount="1">
    <brk id="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8BE14-B530-4F4A-9864-4448027C2829}">
  <sheetPr>
    <pageSetUpPr fitToPage="1"/>
  </sheetPr>
  <dimension ref="A1:N96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8" sqref="A8"/>
    </sheetView>
  </sheetViews>
  <sheetFormatPr defaultColWidth="9.109375" defaultRowHeight="12.6" x14ac:dyDescent="0.2"/>
  <cols>
    <col min="1" max="1" width="58.88671875" style="20" customWidth="1"/>
    <col min="2" max="2" width="13.6640625" style="20" bestFit="1" customWidth="1"/>
    <col min="3" max="3" width="14.109375" style="20" customWidth="1"/>
    <col min="4" max="4" width="15.88671875" style="20" customWidth="1"/>
    <col min="5" max="5" width="22.88671875" style="21" customWidth="1"/>
    <col min="6" max="6" width="98" style="21" bestFit="1" customWidth="1"/>
    <col min="7" max="16384" width="9.109375" style="22"/>
  </cols>
  <sheetData>
    <row r="1" spans="1:6" s="4" customFormat="1" ht="16.2" x14ac:dyDescent="0.3">
      <c r="A1" s="150" t="s">
        <v>52</v>
      </c>
      <c r="B1" s="151"/>
      <c r="C1" s="151"/>
      <c r="D1" s="151"/>
      <c r="E1" s="3"/>
      <c r="F1" s="3"/>
    </row>
    <row r="2" spans="1:6" s="4" customFormat="1" ht="16.2" x14ac:dyDescent="0.3">
      <c r="A2" s="1"/>
      <c r="B2" s="2"/>
      <c r="C2" s="12"/>
      <c r="D2" s="12"/>
      <c r="E2" s="3"/>
      <c r="F2" s="3"/>
    </row>
    <row r="3" spans="1:6" s="4" customFormat="1" x14ac:dyDescent="0.2">
      <c r="A3" s="7" t="s">
        <v>53</v>
      </c>
      <c r="B3" s="6"/>
      <c r="C3" s="34"/>
      <c r="D3" s="34"/>
      <c r="E3" s="3"/>
      <c r="F3" s="3"/>
    </row>
    <row r="4" spans="1:6" s="4" customFormat="1" ht="31.5" customHeight="1" x14ac:dyDescent="0.2">
      <c r="B4" s="116" t="s">
        <v>28</v>
      </c>
      <c r="C4" s="71" t="s">
        <v>18</v>
      </c>
      <c r="D4" s="72" t="s">
        <v>29</v>
      </c>
      <c r="E4" s="3"/>
      <c r="F4" s="3"/>
    </row>
    <row r="5" spans="1:6" s="4" customFormat="1" ht="12.75" customHeight="1" x14ac:dyDescent="0.2">
      <c r="A5" s="8" t="s">
        <v>31</v>
      </c>
      <c r="B5" s="84"/>
      <c r="C5" s="83"/>
      <c r="D5" s="73"/>
      <c r="E5" s="3"/>
      <c r="F5" s="3"/>
    </row>
    <row r="6" spans="1:6" s="4" customFormat="1" ht="12.75" customHeight="1" x14ac:dyDescent="0.2">
      <c r="A6" s="101"/>
      <c r="B6" s="100"/>
      <c r="C6" s="99"/>
      <c r="D6" s="96"/>
      <c r="E6" s="3"/>
      <c r="F6" s="3"/>
    </row>
    <row r="7" spans="1:6" s="4" customFormat="1" ht="25.2" x14ac:dyDescent="0.2">
      <c r="A7" s="122" t="s">
        <v>55</v>
      </c>
      <c r="B7" s="96"/>
      <c r="C7" s="102">
        <v>51.78</v>
      </c>
      <c r="D7" s="96">
        <f t="shared" ref="D7" si="0">C7-B7</f>
        <v>51.78</v>
      </c>
      <c r="E7" s="141" t="s">
        <v>168</v>
      </c>
      <c r="F7" s="3"/>
    </row>
    <row r="8" spans="1:6" s="4" customFormat="1" ht="12.75" customHeight="1" x14ac:dyDescent="0.2">
      <c r="A8" s="123" t="s">
        <v>56</v>
      </c>
      <c r="B8" s="96"/>
      <c r="C8" s="97">
        <v>377.67</v>
      </c>
      <c r="D8" s="97">
        <f t="shared" ref="D8:D13" si="1">C8-B8</f>
        <v>377.67</v>
      </c>
      <c r="E8" s="141" t="s">
        <v>169</v>
      </c>
      <c r="F8" s="3"/>
    </row>
    <row r="9" spans="1:6" s="4" customFormat="1" ht="12.75" customHeight="1" x14ac:dyDescent="0.2">
      <c r="A9" s="123" t="s">
        <v>57</v>
      </c>
      <c r="B9" s="96"/>
      <c r="C9" s="97">
        <v>42.62</v>
      </c>
      <c r="D9" s="97">
        <f t="shared" si="1"/>
        <v>42.62</v>
      </c>
      <c r="E9" s="124" t="s">
        <v>58</v>
      </c>
      <c r="F9" s="3"/>
    </row>
    <row r="10" spans="1:6" s="4" customFormat="1" ht="12.75" customHeight="1" x14ac:dyDescent="0.2">
      <c r="A10" s="123" t="s">
        <v>59</v>
      </c>
      <c r="B10" s="96"/>
      <c r="C10" s="97">
        <v>3921</v>
      </c>
      <c r="D10" s="97">
        <f t="shared" si="1"/>
        <v>3921</v>
      </c>
      <c r="E10" s="124" t="s">
        <v>60</v>
      </c>
      <c r="F10" s="3"/>
    </row>
    <row r="11" spans="1:6" s="4" customFormat="1" x14ac:dyDescent="0.2">
      <c r="A11" s="145" t="s">
        <v>104</v>
      </c>
      <c r="B11" s="96">
        <v>3291</v>
      </c>
      <c r="C11" s="102"/>
      <c r="D11" s="96">
        <f t="shared" si="1"/>
        <v>-3291</v>
      </c>
      <c r="E11" s="124" t="s">
        <v>60</v>
      </c>
      <c r="F11" s="3"/>
    </row>
    <row r="12" spans="1:6" s="4" customFormat="1" x14ac:dyDescent="0.2">
      <c r="A12" s="123" t="s">
        <v>61</v>
      </c>
      <c r="B12" s="96"/>
      <c r="C12" s="97">
        <v>250</v>
      </c>
      <c r="D12" s="96">
        <f t="shared" si="1"/>
        <v>250</v>
      </c>
      <c r="E12" s="98">
        <v>15066332</v>
      </c>
      <c r="F12" s="3" t="s">
        <v>170</v>
      </c>
    </row>
    <row r="13" spans="1:6" s="4" customFormat="1" ht="12.75" customHeight="1" x14ac:dyDescent="0.2">
      <c r="A13" s="101" t="s">
        <v>62</v>
      </c>
      <c r="B13" s="115"/>
      <c r="C13" s="115">
        <v>596.77</v>
      </c>
      <c r="D13" s="115">
        <f t="shared" si="1"/>
        <v>596.77</v>
      </c>
      <c r="E13" s="3">
        <v>15067561</v>
      </c>
      <c r="F13" s="3"/>
    </row>
    <row r="14" spans="1:6" s="4" customFormat="1" ht="12.75" customHeight="1" x14ac:dyDescent="0.2">
      <c r="A14" s="95"/>
      <c r="B14" s="96"/>
      <c r="C14" s="97"/>
      <c r="D14" s="96"/>
      <c r="E14" s="98"/>
      <c r="F14" s="3"/>
    </row>
    <row r="15" spans="1:6" s="4" customFormat="1" ht="12.75" customHeight="1" x14ac:dyDescent="0.2">
      <c r="A15" s="103" t="s">
        <v>37</v>
      </c>
      <c r="B15" s="96"/>
      <c r="C15" s="97"/>
      <c r="D15" s="104">
        <f>SUM(D6:D14)</f>
        <v>1948.8399999999997</v>
      </c>
      <c r="E15" s="98"/>
      <c r="F15" s="3"/>
    </row>
    <row r="16" spans="1:6" s="4" customFormat="1" x14ac:dyDescent="0.2">
      <c r="A16" s="105"/>
      <c r="B16" s="73"/>
      <c r="C16" s="73"/>
      <c r="D16" s="73"/>
      <c r="E16" s="3"/>
      <c r="F16" s="3"/>
    </row>
    <row r="17" spans="1:14" s="4" customFormat="1" x14ac:dyDescent="0.2">
      <c r="A17" s="106" t="s">
        <v>32</v>
      </c>
      <c r="B17" s="96"/>
      <c r="C17" s="96"/>
      <c r="D17" s="96"/>
      <c r="E17" s="3"/>
      <c r="F17" s="3"/>
    </row>
    <row r="18" spans="1:14" s="4" customFormat="1" x14ac:dyDescent="0.2">
      <c r="A18" s="109" t="s">
        <v>180</v>
      </c>
      <c r="B18" s="96"/>
      <c r="C18" s="96">
        <v>1000</v>
      </c>
      <c r="D18" s="96">
        <f>C18-B18</f>
        <v>1000</v>
      </c>
      <c r="E18" s="3" t="s">
        <v>173</v>
      </c>
      <c r="F18" s="3" t="s">
        <v>66</v>
      </c>
    </row>
    <row r="19" spans="1:14" s="4" customFormat="1" x14ac:dyDescent="0.2">
      <c r="A19" s="106"/>
      <c r="B19" s="96"/>
      <c r="C19" s="96"/>
      <c r="D19" s="96"/>
      <c r="E19" s="3"/>
      <c r="F19" s="3"/>
    </row>
    <row r="20" spans="1:14" s="4" customFormat="1" x14ac:dyDescent="0.2">
      <c r="A20" s="109"/>
      <c r="B20" s="96"/>
      <c r="C20" s="96"/>
      <c r="D20" s="96"/>
      <c r="E20" s="77"/>
    </row>
    <row r="21" spans="1:14" s="4" customFormat="1" x14ac:dyDescent="0.2">
      <c r="A21" s="50" t="s">
        <v>38</v>
      </c>
      <c r="B21" s="96"/>
      <c r="C21" s="96"/>
      <c r="D21" s="107">
        <f>SUM(D18:D20)</f>
        <v>1000</v>
      </c>
      <c r="E21" s="29"/>
    </row>
    <row r="22" spans="1:14" s="4" customFormat="1" x14ac:dyDescent="0.2">
      <c r="A22" s="108"/>
      <c r="B22" s="96"/>
      <c r="C22" s="96"/>
      <c r="D22" s="96"/>
      <c r="E22" s="29"/>
    </row>
    <row r="23" spans="1:14" s="4" customFormat="1" x14ac:dyDescent="0.2">
      <c r="A23" s="108"/>
      <c r="B23" s="96"/>
      <c r="C23" s="96"/>
      <c r="D23" s="96"/>
      <c r="E23" s="3"/>
      <c r="F23" s="3"/>
    </row>
    <row r="24" spans="1:14" s="14" customFormat="1" x14ac:dyDescent="0.2">
      <c r="A24" s="108"/>
      <c r="B24" s="110"/>
      <c r="C24" s="96"/>
      <c r="D24" s="96"/>
      <c r="E24" s="3"/>
      <c r="G24" s="4"/>
      <c r="H24" s="4"/>
      <c r="I24" s="4"/>
      <c r="J24" s="4"/>
      <c r="K24" s="4"/>
      <c r="L24" s="4"/>
      <c r="M24" s="4"/>
      <c r="N24" s="4"/>
    </row>
    <row r="25" spans="1:14" s="14" customFormat="1" x14ac:dyDescent="0.2">
      <c r="A25" s="108"/>
      <c r="B25" s="111"/>
      <c r="C25" s="112"/>
      <c r="D25" s="112"/>
      <c r="E25" s="3"/>
      <c r="F25" s="13"/>
    </row>
    <row r="26" spans="1:14" s="14" customFormat="1" ht="16.8" thickBot="1" x14ac:dyDescent="0.35">
      <c r="A26" s="113" t="s">
        <v>29</v>
      </c>
      <c r="B26" s="114">
        <f>SUM(B7:B25)</f>
        <v>3291</v>
      </c>
      <c r="C26" s="114">
        <f>SUM(C7:C25)</f>
        <v>6239.84</v>
      </c>
      <c r="D26" s="114">
        <f>SUM(D6:D25)-D15-D21</f>
        <v>2948.8399999999997</v>
      </c>
      <c r="E26" s="9"/>
      <c r="F26" s="13"/>
    </row>
    <row r="27" spans="1:14" s="14" customFormat="1" ht="13.2" thickTop="1" x14ac:dyDescent="0.2">
      <c r="A27" s="5"/>
      <c r="B27" s="2"/>
      <c r="C27" s="12"/>
      <c r="D27" s="12"/>
      <c r="E27" s="3"/>
      <c r="F27" s="13"/>
    </row>
    <row r="28" spans="1:14" s="14" customFormat="1" ht="13.2" thickBot="1" x14ac:dyDescent="0.25">
      <c r="A28" s="11"/>
      <c r="B28" s="12"/>
      <c r="C28" s="12"/>
      <c r="D28" s="12"/>
      <c r="E28" s="13"/>
      <c r="F28" s="13"/>
    </row>
    <row r="29" spans="1:14" s="14" customFormat="1" ht="16.8" thickBot="1" x14ac:dyDescent="0.35">
      <c r="A29" s="51" t="s">
        <v>54</v>
      </c>
      <c r="B29" s="52"/>
      <c r="C29" s="12"/>
      <c r="D29" s="74">
        <f>D26</f>
        <v>2948.8399999999997</v>
      </c>
      <c r="E29" s="13"/>
      <c r="F29" s="13"/>
    </row>
    <row r="30" spans="1:14" s="14" customFormat="1" x14ac:dyDescent="0.2">
      <c r="A30" s="11"/>
      <c r="B30" s="12"/>
      <c r="C30" s="12"/>
      <c r="D30" s="12"/>
      <c r="E30" s="13"/>
      <c r="F30" s="13"/>
    </row>
    <row r="31" spans="1:14" s="14" customFormat="1" x14ac:dyDescent="0.2">
      <c r="A31" s="11"/>
      <c r="B31" s="12"/>
      <c r="C31" s="12"/>
      <c r="D31" s="12">
        <v>2948.84</v>
      </c>
      <c r="E31" s="13"/>
      <c r="F31" s="13"/>
    </row>
    <row r="32" spans="1:14" s="14" customFormat="1" x14ac:dyDescent="0.2">
      <c r="A32" s="11"/>
      <c r="B32" s="12"/>
      <c r="C32" s="12"/>
      <c r="D32" s="34"/>
      <c r="E32" s="13"/>
      <c r="F32" s="13"/>
    </row>
    <row r="33" spans="1:6" s="14" customFormat="1" x14ac:dyDescent="0.2">
      <c r="A33" s="11"/>
      <c r="B33" s="12"/>
      <c r="C33" s="12"/>
      <c r="D33" s="12"/>
      <c r="E33" s="13"/>
      <c r="F33" s="13"/>
    </row>
    <row r="34" spans="1:6" s="14" customFormat="1" x14ac:dyDescent="0.2">
      <c r="A34" s="11"/>
      <c r="B34" s="12"/>
      <c r="C34" s="12"/>
      <c r="D34" s="12">
        <f>D29-D31</f>
        <v>0</v>
      </c>
      <c r="E34" s="13"/>
      <c r="F34" s="13"/>
    </row>
    <row r="35" spans="1:6" s="14" customFormat="1" x14ac:dyDescent="0.2">
      <c r="A35" s="11"/>
      <c r="B35" s="12"/>
      <c r="C35" s="12"/>
      <c r="D35" s="12"/>
      <c r="E35" s="13"/>
      <c r="F35" s="13"/>
    </row>
    <row r="36" spans="1:6" s="14" customFormat="1" x14ac:dyDescent="0.2">
      <c r="A36" s="11"/>
      <c r="B36" s="12"/>
      <c r="C36" s="12"/>
      <c r="D36" s="12"/>
      <c r="E36" s="13"/>
      <c r="F36" s="13"/>
    </row>
    <row r="37" spans="1:6" s="14" customFormat="1" x14ac:dyDescent="0.2">
      <c r="A37" s="11"/>
      <c r="B37" s="12"/>
      <c r="C37" s="12"/>
      <c r="D37" s="12"/>
      <c r="E37" s="13"/>
      <c r="F37" s="13"/>
    </row>
    <row r="38" spans="1:6" s="14" customFormat="1" x14ac:dyDescent="0.2">
      <c r="A38" s="11"/>
      <c r="B38" s="12"/>
      <c r="C38" s="12"/>
      <c r="D38" s="12"/>
      <c r="E38" s="13"/>
      <c r="F38" s="13"/>
    </row>
    <row r="39" spans="1:6" s="14" customFormat="1" x14ac:dyDescent="0.2">
      <c r="A39" s="11"/>
      <c r="B39" s="12"/>
      <c r="C39" s="12"/>
      <c r="D39" s="12"/>
      <c r="E39" s="13"/>
      <c r="F39" s="13"/>
    </row>
    <row r="40" spans="1:6" s="14" customFormat="1" x14ac:dyDescent="0.2">
      <c r="A40" s="11"/>
      <c r="B40" s="12"/>
      <c r="C40" s="12"/>
      <c r="D40" s="12"/>
      <c r="E40" s="13"/>
      <c r="F40" s="13"/>
    </row>
    <row r="41" spans="1:6" s="14" customFormat="1" x14ac:dyDescent="0.2">
      <c r="A41" s="11"/>
      <c r="B41" s="12"/>
      <c r="C41" s="12"/>
      <c r="D41" s="12"/>
      <c r="E41" s="13"/>
      <c r="F41" s="13"/>
    </row>
    <row r="42" spans="1:6" s="14" customFormat="1" x14ac:dyDescent="0.2">
      <c r="A42" s="15"/>
      <c r="B42" s="16"/>
      <c r="C42" s="16"/>
      <c r="D42" s="16"/>
      <c r="E42" s="13"/>
      <c r="F42" s="13"/>
    </row>
    <row r="43" spans="1:6" s="14" customFormat="1" x14ac:dyDescent="0.2">
      <c r="A43" s="11"/>
      <c r="B43" s="12"/>
      <c r="C43" s="12"/>
      <c r="D43" s="12"/>
      <c r="E43" s="13"/>
      <c r="F43" s="13"/>
    </row>
    <row r="44" spans="1:6" s="14" customFormat="1" x14ac:dyDescent="0.2">
      <c r="A44" s="17"/>
      <c r="B44" s="12"/>
      <c r="C44" s="12"/>
      <c r="D44" s="12"/>
      <c r="E44" s="13"/>
      <c r="F44" s="13"/>
    </row>
    <row r="45" spans="1:6" s="14" customFormat="1" x14ac:dyDescent="0.2">
      <c r="A45" s="11"/>
      <c r="B45" s="12"/>
      <c r="C45" s="12"/>
      <c r="D45" s="12"/>
      <c r="E45" s="13"/>
      <c r="F45" s="13"/>
    </row>
    <row r="46" spans="1:6" s="14" customFormat="1" x14ac:dyDescent="0.2">
      <c r="A46" s="11"/>
      <c r="B46" s="12"/>
      <c r="C46" s="12"/>
      <c r="D46" s="12"/>
      <c r="E46" s="13"/>
      <c r="F46" s="13"/>
    </row>
    <row r="47" spans="1:6" s="14" customFormat="1" x14ac:dyDescent="0.2">
      <c r="A47" s="17"/>
      <c r="B47" s="12"/>
      <c r="C47" s="12"/>
      <c r="D47" s="12"/>
      <c r="E47" s="13"/>
      <c r="F47" s="13"/>
    </row>
    <row r="48" spans="1:6" s="14" customFormat="1" x14ac:dyDescent="0.2">
      <c r="A48" s="11"/>
      <c r="B48" s="12"/>
      <c r="C48" s="12"/>
      <c r="D48" s="12"/>
      <c r="E48" s="13"/>
      <c r="F48" s="13"/>
    </row>
    <row r="49" spans="1:6" s="14" customFormat="1" x14ac:dyDescent="0.2">
      <c r="A49" s="11"/>
      <c r="B49" s="12"/>
      <c r="C49" s="12"/>
      <c r="D49" s="12"/>
      <c r="E49" s="13"/>
      <c r="F49" s="13"/>
    </row>
    <row r="50" spans="1:6" s="14" customFormat="1" x14ac:dyDescent="0.2">
      <c r="A50" s="17"/>
      <c r="B50" s="12"/>
      <c r="C50" s="12"/>
      <c r="D50" s="12"/>
      <c r="E50" s="13"/>
      <c r="F50" s="13"/>
    </row>
    <row r="51" spans="1:6" s="14" customFormat="1" x14ac:dyDescent="0.2">
      <c r="A51" s="11"/>
      <c r="B51" s="12"/>
      <c r="C51" s="12"/>
      <c r="D51" s="12"/>
      <c r="E51" s="13"/>
      <c r="F51" s="13"/>
    </row>
    <row r="52" spans="1:6" s="14" customFormat="1" x14ac:dyDescent="0.2">
      <c r="A52" s="11"/>
      <c r="B52" s="12"/>
      <c r="C52" s="12"/>
      <c r="D52" s="12"/>
      <c r="E52" s="13"/>
      <c r="F52" s="13"/>
    </row>
    <row r="53" spans="1:6" s="14" customFormat="1" x14ac:dyDescent="0.2">
      <c r="A53" s="17"/>
      <c r="B53" s="12"/>
      <c r="C53" s="12"/>
      <c r="D53" s="12"/>
      <c r="E53" s="13"/>
      <c r="F53" s="13"/>
    </row>
    <row r="54" spans="1:6" s="14" customFormat="1" x14ac:dyDescent="0.2">
      <c r="A54" s="17"/>
      <c r="B54" s="12"/>
      <c r="C54" s="12"/>
      <c r="D54" s="12"/>
      <c r="E54" s="13"/>
      <c r="F54" s="13"/>
    </row>
    <row r="55" spans="1:6" s="14" customFormat="1" x14ac:dyDescent="0.2">
      <c r="A55" s="11"/>
      <c r="B55" s="12"/>
      <c r="C55" s="12"/>
      <c r="D55" s="12"/>
      <c r="E55" s="13"/>
      <c r="F55" s="13"/>
    </row>
    <row r="56" spans="1:6" s="14" customFormat="1" x14ac:dyDescent="0.2">
      <c r="A56" s="17"/>
      <c r="B56" s="12"/>
      <c r="C56" s="12"/>
      <c r="D56" s="12"/>
      <c r="E56" s="13"/>
      <c r="F56" s="13"/>
    </row>
    <row r="57" spans="1:6" s="14" customFormat="1" x14ac:dyDescent="0.2">
      <c r="A57" s="11"/>
      <c r="B57" s="12"/>
      <c r="C57" s="12"/>
      <c r="D57" s="12"/>
      <c r="E57" s="13"/>
      <c r="F57" s="13"/>
    </row>
    <row r="58" spans="1:6" s="14" customFormat="1" x14ac:dyDescent="0.2">
      <c r="A58" s="11"/>
      <c r="B58" s="12"/>
      <c r="C58" s="12"/>
      <c r="D58" s="12"/>
      <c r="E58" s="13"/>
      <c r="F58" s="13"/>
    </row>
    <row r="59" spans="1:6" s="14" customFormat="1" x14ac:dyDescent="0.2">
      <c r="A59" s="11"/>
      <c r="B59" s="12"/>
      <c r="C59" s="12"/>
      <c r="D59" s="12"/>
      <c r="E59" s="13"/>
      <c r="F59" s="13"/>
    </row>
    <row r="60" spans="1:6" s="14" customFormat="1" x14ac:dyDescent="0.2">
      <c r="A60" s="11"/>
      <c r="B60" s="12"/>
      <c r="C60" s="12"/>
      <c r="D60" s="12"/>
      <c r="E60" s="13"/>
      <c r="F60" s="13"/>
    </row>
    <row r="61" spans="1:6" s="14" customFormat="1" x14ac:dyDescent="0.2">
      <c r="A61" s="11"/>
      <c r="B61" s="12"/>
      <c r="C61" s="12"/>
      <c r="D61" s="12"/>
      <c r="E61" s="13"/>
      <c r="F61" s="13"/>
    </row>
    <row r="62" spans="1:6" s="14" customFormat="1" x14ac:dyDescent="0.2">
      <c r="A62" s="11"/>
      <c r="B62" s="12"/>
      <c r="C62" s="12"/>
      <c r="D62" s="12"/>
      <c r="E62" s="13"/>
      <c r="F62" s="13"/>
    </row>
    <row r="63" spans="1:6" s="14" customFormat="1" x14ac:dyDescent="0.2">
      <c r="A63" s="11"/>
      <c r="B63" s="12"/>
      <c r="C63" s="12"/>
      <c r="D63" s="12"/>
      <c r="E63" s="13"/>
      <c r="F63" s="13"/>
    </row>
    <row r="64" spans="1:6" s="14" customFormat="1" x14ac:dyDescent="0.2">
      <c r="A64" s="11"/>
      <c r="B64" s="12"/>
      <c r="C64" s="12"/>
      <c r="D64" s="12"/>
      <c r="E64" s="13"/>
      <c r="F64" s="13"/>
    </row>
    <row r="65" spans="1:6" s="14" customFormat="1" x14ac:dyDescent="0.2">
      <c r="A65" s="11"/>
      <c r="B65" s="12"/>
      <c r="C65" s="12"/>
      <c r="D65" s="12"/>
      <c r="E65" s="13"/>
      <c r="F65" s="13"/>
    </row>
    <row r="66" spans="1:6" s="14" customFormat="1" x14ac:dyDescent="0.2">
      <c r="A66" s="11"/>
      <c r="B66" s="12"/>
      <c r="C66" s="12"/>
      <c r="D66" s="12"/>
      <c r="E66" s="13"/>
      <c r="F66" s="13"/>
    </row>
    <row r="67" spans="1:6" s="14" customFormat="1" x14ac:dyDescent="0.2">
      <c r="A67" s="15"/>
      <c r="B67" s="16"/>
      <c r="C67" s="16"/>
      <c r="D67" s="16"/>
      <c r="E67" s="13"/>
      <c r="F67" s="13"/>
    </row>
    <row r="68" spans="1:6" s="14" customFormat="1" x14ac:dyDescent="0.2">
      <c r="A68" s="11"/>
      <c r="B68" s="16"/>
      <c r="C68" s="16"/>
      <c r="D68" s="16"/>
      <c r="E68" s="13"/>
      <c r="F68" s="13"/>
    </row>
    <row r="69" spans="1:6" s="14" customFormat="1" x14ac:dyDescent="0.2">
      <c r="A69" s="17"/>
      <c r="B69" s="12"/>
      <c r="C69" s="12"/>
      <c r="D69" s="12"/>
      <c r="E69" s="13"/>
      <c r="F69" s="13"/>
    </row>
    <row r="70" spans="1:6" s="14" customFormat="1" x14ac:dyDescent="0.2">
      <c r="A70" s="11"/>
      <c r="B70" s="12"/>
      <c r="C70" s="12"/>
      <c r="D70" s="12"/>
      <c r="E70" s="13"/>
      <c r="F70" s="13"/>
    </row>
    <row r="71" spans="1:6" s="14" customFormat="1" x14ac:dyDescent="0.2">
      <c r="A71" s="11"/>
      <c r="B71" s="12"/>
      <c r="C71" s="12"/>
      <c r="D71" s="12"/>
      <c r="E71" s="13"/>
      <c r="F71" s="13"/>
    </row>
    <row r="72" spans="1:6" s="14" customFormat="1" x14ac:dyDescent="0.2">
      <c r="A72" s="11"/>
      <c r="B72" s="12"/>
      <c r="C72" s="12"/>
      <c r="D72" s="12"/>
      <c r="E72" s="13"/>
      <c r="F72" s="13"/>
    </row>
    <row r="73" spans="1:6" s="14" customFormat="1" x14ac:dyDescent="0.2">
      <c r="A73" s="11"/>
      <c r="B73" s="12"/>
      <c r="C73" s="12"/>
      <c r="D73" s="12"/>
      <c r="E73" s="13"/>
      <c r="F73" s="13"/>
    </row>
    <row r="74" spans="1:6" s="14" customFormat="1" x14ac:dyDescent="0.2">
      <c r="A74" s="17"/>
      <c r="B74" s="12"/>
      <c r="C74" s="12"/>
      <c r="D74" s="12"/>
      <c r="E74" s="13"/>
      <c r="F74" s="13"/>
    </row>
    <row r="75" spans="1:6" s="14" customFormat="1" x14ac:dyDescent="0.2">
      <c r="A75" s="11"/>
      <c r="B75" s="12"/>
      <c r="C75" s="12"/>
      <c r="D75" s="12"/>
      <c r="E75" s="13"/>
      <c r="F75" s="13"/>
    </row>
    <row r="76" spans="1:6" s="14" customFormat="1" x14ac:dyDescent="0.2">
      <c r="A76" s="11"/>
      <c r="B76" s="12"/>
      <c r="C76" s="12"/>
      <c r="D76" s="12"/>
      <c r="E76" s="13"/>
      <c r="F76" s="13"/>
    </row>
    <row r="77" spans="1:6" s="14" customFormat="1" x14ac:dyDescent="0.2">
      <c r="A77" s="11"/>
      <c r="B77" s="12"/>
      <c r="C77" s="12"/>
      <c r="D77" s="12"/>
      <c r="E77" s="13"/>
      <c r="F77" s="13"/>
    </row>
    <row r="78" spans="1:6" s="14" customFormat="1" x14ac:dyDescent="0.2">
      <c r="A78" s="17"/>
      <c r="B78" s="18"/>
      <c r="C78" s="18"/>
      <c r="D78" s="18"/>
      <c r="E78" s="13"/>
      <c r="F78" s="13"/>
    </row>
    <row r="79" spans="1:6" s="14" customFormat="1" x14ac:dyDescent="0.2">
      <c r="A79" s="11"/>
      <c r="B79" s="12"/>
      <c r="C79" s="12"/>
      <c r="D79" s="12"/>
      <c r="E79" s="13"/>
      <c r="F79" s="13"/>
    </row>
    <row r="80" spans="1:6" s="14" customFormat="1" x14ac:dyDescent="0.2">
      <c r="A80" s="19"/>
      <c r="B80" s="12"/>
      <c r="C80" s="12"/>
      <c r="D80" s="12"/>
      <c r="E80" s="13"/>
      <c r="F80" s="13"/>
    </row>
    <row r="81" spans="1:6" s="14" customFormat="1" x14ac:dyDescent="0.2">
      <c r="A81" s="19"/>
      <c r="B81" s="12"/>
      <c r="C81" s="12"/>
      <c r="D81" s="12"/>
      <c r="E81" s="13"/>
      <c r="F81" s="13"/>
    </row>
    <row r="82" spans="1:6" s="14" customFormat="1" x14ac:dyDescent="0.2">
      <c r="A82" s="11"/>
      <c r="B82" s="11"/>
      <c r="C82" s="11"/>
      <c r="D82" s="11"/>
      <c r="E82" s="13"/>
      <c r="F82" s="13"/>
    </row>
    <row r="83" spans="1:6" s="14" customFormat="1" x14ac:dyDescent="0.2">
      <c r="A83" s="11"/>
      <c r="B83" s="11"/>
      <c r="C83" s="11"/>
      <c r="D83" s="11"/>
      <c r="E83" s="13"/>
      <c r="F83" s="13"/>
    </row>
    <row r="84" spans="1:6" s="14" customFormat="1" x14ac:dyDescent="0.2">
      <c r="A84" s="11"/>
      <c r="B84" s="11"/>
      <c r="C84" s="11"/>
      <c r="D84" s="11"/>
      <c r="E84" s="13"/>
      <c r="F84" s="13"/>
    </row>
    <row r="85" spans="1:6" s="14" customFormat="1" x14ac:dyDescent="0.2">
      <c r="A85" s="11"/>
      <c r="B85" s="11"/>
      <c r="C85" s="11"/>
      <c r="D85" s="11"/>
      <c r="E85" s="13"/>
      <c r="F85" s="13"/>
    </row>
    <row r="86" spans="1:6" s="14" customFormat="1" x14ac:dyDescent="0.2">
      <c r="A86" s="11"/>
      <c r="B86" s="11"/>
      <c r="C86" s="11"/>
      <c r="D86" s="11"/>
      <c r="E86" s="13"/>
      <c r="F86" s="13"/>
    </row>
    <row r="87" spans="1:6" s="14" customFormat="1" x14ac:dyDescent="0.2">
      <c r="A87" s="11"/>
      <c r="B87" s="11"/>
      <c r="C87" s="11"/>
      <c r="D87" s="11"/>
      <c r="E87" s="13"/>
      <c r="F87" s="13"/>
    </row>
    <row r="88" spans="1:6" s="14" customFormat="1" x14ac:dyDescent="0.2">
      <c r="A88" s="11"/>
      <c r="B88" s="11"/>
      <c r="C88" s="11"/>
      <c r="D88" s="11"/>
      <c r="E88" s="13"/>
      <c r="F88" s="13"/>
    </row>
    <row r="89" spans="1:6" s="14" customFormat="1" x14ac:dyDescent="0.2">
      <c r="A89" s="11"/>
      <c r="B89" s="11"/>
      <c r="C89" s="11"/>
      <c r="D89" s="11"/>
      <c r="E89" s="13"/>
      <c r="F89" s="13"/>
    </row>
    <row r="90" spans="1:6" s="14" customFormat="1" x14ac:dyDescent="0.2">
      <c r="A90" s="11"/>
      <c r="B90" s="11"/>
      <c r="C90" s="11"/>
      <c r="D90" s="11"/>
      <c r="E90" s="13"/>
      <c r="F90" s="13"/>
    </row>
    <row r="91" spans="1:6" s="14" customFormat="1" x14ac:dyDescent="0.2">
      <c r="A91" s="11"/>
      <c r="B91" s="11"/>
      <c r="C91" s="11"/>
      <c r="D91" s="11"/>
      <c r="E91" s="13"/>
      <c r="F91" s="13"/>
    </row>
    <row r="92" spans="1:6" s="14" customFormat="1" x14ac:dyDescent="0.2">
      <c r="A92" s="11"/>
      <c r="B92" s="11"/>
      <c r="C92" s="11"/>
      <c r="D92" s="11"/>
      <c r="E92" s="13"/>
      <c r="F92" s="13"/>
    </row>
    <row r="93" spans="1:6" s="14" customFormat="1" x14ac:dyDescent="0.2">
      <c r="A93" s="11"/>
      <c r="B93" s="11"/>
      <c r="C93" s="11"/>
      <c r="D93" s="11"/>
      <c r="E93" s="13"/>
      <c r="F93" s="13"/>
    </row>
    <row r="94" spans="1:6" s="14" customFormat="1" x14ac:dyDescent="0.2">
      <c r="A94" s="11"/>
      <c r="B94" s="11"/>
      <c r="C94" s="11"/>
      <c r="D94" s="11"/>
      <c r="E94" s="13"/>
      <c r="F94" s="13"/>
    </row>
    <row r="95" spans="1:6" s="14" customFormat="1" x14ac:dyDescent="0.2">
      <c r="A95" s="11"/>
      <c r="B95" s="11"/>
      <c r="C95" s="11"/>
      <c r="D95" s="11"/>
      <c r="E95" s="13"/>
      <c r="F95" s="13"/>
    </row>
    <row r="96" spans="1:6" s="14" customFormat="1" x14ac:dyDescent="0.2">
      <c r="A96" s="11"/>
      <c r="B96" s="11"/>
      <c r="C96" s="11"/>
      <c r="D96" s="11"/>
      <c r="E96" s="13"/>
      <c r="F96" s="13"/>
    </row>
  </sheetData>
  <mergeCells count="1">
    <mergeCell ref="A1:D1"/>
  </mergeCells>
  <printOptions gridLines="1"/>
  <pageMargins left="0.74803149606299213" right="0.74803149606299213" top="0.98425196850393704" bottom="0.98425196850393704" header="0.51181102362204722" footer="0.51181102362204722"/>
  <pageSetup paperSize="9" scale="70" orientation="portrait" r:id="rId1"/>
  <headerFooter alignWithMargins="0">
    <oddFooter>&amp;L&amp;F&amp;C&amp;A&amp;R&amp;P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0144C-A0A3-47C3-8CAA-0A617746D6B1}">
  <dimension ref="A1:I92"/>
  <sheetViews>
    <sheetView topLeftCell="A4" zoomScaleNormal="100" workbookViewId="0">
      <selection activeCell="D44" sqref="D44"/>
    </sheetView>
  </sheetViews>
  <sheetFormatPr defaultColWidth="9.109375" defaultRowHeight="12.6" x14ac:dyDescent="0.2"/>
  <cols>
    <col min="1" max="1" width="11" style="4" bestFit="1" customWidth="1"/>
    <col min="2" max="2" width="11" style="86" bestFit="1" customWidth="1"/>
    <col min="3" max="3" width="55.33203125" style="5" customWidth="1"/>
    <col min="4" max="4" width="12.33203125" style="5" bestFit="1" customWidth="1"/>
    <col min="5" max="5" width="14.88671875" style="5" bestFit="1" customWidth="1"/>
    <col min="6" max="6" width="4.5546875" style="5" customWidth="1"/>
    <col min="7" max="7" width="11.44140625" style="4" bestFit="1" customWidth="1"/>
    <col min="8" max="8" width="17.44140625" style="4" customWidth="1"/>
    <col min="9" max="9" width="24.88671875" style="4" customWidth="1"/>
    <col min="10" max="16384" width="9.109375" style="4"/>
  </cols>
  <sheetData>
    <row r="1" spans="1:9" ht="16.2" x14ac:dyDescent="0.3">
      <c r="C1" s="1" t="s">
        <v>39</v>
      </c>
      <c r="E1" s="5" t="s">
        <v>40</v>
      </c>
    </row>
    <row r="3" spans="1:9" x14ac:dyDescent="0.2">
      <c r="C3" s="26" t="s">
        <v>41</v>
      </c>
      <c r="D3" s="6"/>
      <c r="E3" s="6"/>
      <c r="F3" s="6"/>
      <c r="G3" s="6"/>
    </row>
    <row r="4" spans="1:9" x14ac:dyDescent="0.2">
      <c r="D4" s="6"/>
      <c r="E4" s="6"/>
      <c r="F4" s="6"/>
      <c r="G4" s="6"/>
    </row>
    <row r="5" spans="1:9" x14ac:dyDescent="0.2">
      <c r="C5" s="7" t="s">
        <v>182</v>
      </c>
      <c r="D5" s="24"/>
      <c r="E5" s="24">
        <v>2705.2900000000009</v>
      </c>
      <c r="F5" s="6"/>
      <c r="G5" s="146" t="s">
        <v>205</v>
      </c>
      <c r="I5" s="6"/>
    </row>
    <row r="6" spans="1:9" x14ac:dyDescent="0.2">
      <c r="A6" s="90" t="s">
        <v>46</v>
      </c>
      <c r="B6" s="91" t="s">
        <v>48</v>
      </c>
      <c r="C6" s="92" t="s">
        <v>47</v>
      </c>
      <c r="D6" s="93" t="s">
        <v>42</v>
      </c>
      <c r="E6" s="93" t="s">
        <v>43</v>
      </c>
      <c r="F6" s="94"/>
      <c r="G6" s="90" t="s">
        <v>49</v>
      </c>
    </row>
    <row r="7" spans="1:9" x14ac:dyDescent="0.2">
      <c r="A7" s="4">
        <v>220</v>
      </c>
      <c r="B7" s="86">
        <v>44201</v>
      </c>
      <c r="C7" s="27" t="s">
        <v>183</v>
      </c>
      <c r="D7" s="28">
        <v>19.45</v>
      </c>
      <c r="E7" s="81"/>
      <c r="F7" s="6"/>
      <c r="G7" s="6">
        <f>$E$5-D7+E7</f>
        <v>2685.8400000000011</v>
      </c>
    </row>
    <row r="8" spans="1:9" x14ac:dyDescent="0.2">
      <c r="A8" s="4">
        <v>221</v>
      </c>
      <c r="B8" s="86">
        <v>44217</v>
      </c>
      <c r="C8" s="27" t="s">
        <v>184</v>
      </c>
      <c r="D8" s="28">
        <v>50.45</v>
      </c>
      <c r="E8" s="81"/>
      <c r="F8" s="6"/>
      <c r="G8" s="6">
        <f>$G7-D8+E8</f>
        <v>2635.3900000000012</v>
      </c>
    </row>
    <row r="9" spans="1:9" ht="25.2" x14ac:dyDescent="0.2">
      <c r="A9" s="4">
        <v>222</v>
      </c>
      <c r="B9" s="86">
        <v>44224</v>
      </c>
      <c r="C9" s="27" t="s">
        <v>185</v>
      </c>
      <c r="D9" s="28"/>
      <c r="E9" s="81">
        <v>40000</v>
      </c>
      <c r="F9" s="6"/>
      <c r="G9" s="6">
        <f t="shared" ref="G9:G29" si="0">$G8-D9+E9</f>
        <v>42635.39</v>
      </c>
    </row>
    <row r="10" spans="1:9" x14ac:dyDescent="0.2">
      <c r="A10" s="4">
        <v>223</v>
      </c>
      <c r="B10" s="86">
        <v>44230</v>
      </c>
      <c r="C10" s="5" t="s">
        <v>186</v>
      </c>
      <c r="D10" s="75">
        <v>20.74</v>
      </c>
      <c r="E10" s="87"/>
      <c r="G10" s="6">
        <f t="shared" si="0"/>
        <v>42614.65</v>
      </c>
    </row>
    <row r="11" spans="1:9" x14ac:dyDescent="0.2">
      <c r="A11" s="4">
        <v>224</v>
      </c>
      <c r="B11" s="86">
        <v>44245</v>
      </c>
      <c r="C11" s="5" t="s">
        <v>187</v>
      </c>
      <c r="D11" s="75">
        <v>64.319999999999993</v>
      </c>
      <c r="E11" s="87"/>
      <c r="G11" s="6">
        <f t="shared" si="0"/>
        <v>42550.33</v>
      </c>
    </row>
    <row r="12" spans="1:9" x14ac:dyDescent="0.2">
      <c r="A12" s="4">
        <v>225</v>
      </c>
      <c r="B12" s="86">
        <v>44257</v>
      </c>
      <c r="C12" s="5" t="s">
        <v>209</v>
      </c>
      <c r="D12" s="75">
        <v>18.25</v>
      </c>
      <c r="E12" s="87"/>
      <c r="G12" s="6">
        <f t="shared" si="0"/>
        <v>42532.08</v>
      </c>
    </row>
    <row r="13" spans="1:9" x14ac:dyDescent="0.2">
      <c r="A13" s="4">
        <v>226</v>
      </c>
      <c r="B13" s="86">
        <v>44264</v>
      </c>
      <c r="C13" s="5" t="s">
        <v>188</v>
      </c>
      <c r="D13" s="75"/>
      <c r="E13" s="87">
        <v>4155.5600000000004</v>
      </c>
      <c r="G13" s="6">
        <f t="shared" si="0"/>
        <v>46687.64</v>
      </c>
    </row>
    <row r="14" spans="1:9" x14ac:dyDescent="0.2">
      <c r="A14" s="4">
        <v>227</v>
      </c>
      <c r="B14" s="86">
        <v>44245</v>
      </c>
      <c r="C14" s="5" t="s">
        <v>189</v>
      </c>
      <c r="D14" s="75"/>
      <c r="E14" s="87">
        <v>64.319999999999993</v>
      </c>
      <c r="G14" s="6">
        <f t="shared" si="0"/>
        <v>46751.96</v>
      </c>
    </row>
    <row r="15" spans="1:9" x14ac:dyDescent="0.2">
      <c r="A15" s="4">
        <v>227</v>
      </c>
      <c r="B15" s="86">
        <v>44245</v>
      </c>
      <c r="C15" s="5" t="s">
        <v>190</v>
      </c>
      <c r="D15" s="75"/>
      <c r="E15" s="87">
        <v>50.45</v>
      </c>
      <c r="G15" s="6">
        <f t="shared" si="0"/>
        <v>46802.409999999996</v>
      </c>
    </row>
    <row r="16" spans="1:9" ht="25.2" x14ac:dyDescent="0.2">
      <c r="A16" s="4">
        <v>228</v>
      </c>
      <c r="B16" s="86">
        <v>44274</v>
      </c>
      <c r="C16" s="27" t="s">
        <v>191</v>
      </c>
      <c r="D16" s="75"/>
      <c r="E16" s="87">
        <v>168.87</v>
      </c>
      <c r="G16" s="6">
        <f t="shared" si="0"/>
        <v>46971.28</v>
      </c>
    </row>
    <row r="17" spans="1:9" x14ac:dyDescent="0.2">
      <c r="A17" s="4">
        <v>229</v>
      </c>
      <c r="B17" s="86">
        <v>44277</v>
      </c>
      <c r="C17" s="5" t="s">
        <v>192</v>
      </c>
      <c r="D17" s="75">
        <v>55.45</v>
      </c>
      <c r="E17" s="87"/>
      <c r="G17" s="6">
        <f t="shared" si="0"/>
        <v>46915.83</v>
      </c>
    </row>
    <row r="18" spans="1:9" x14ac:dyDescent="0.2">
      <c r="A18" s="4">
        <v>230</v>
      </c>
      <c r="B18" s="86">
        <v>44279</v>
      </c>
      <c r="C18" s="5" t="s">
        <v>193</v>
      </c>
      <c r="D18" s="75"/>
      <c r="E18" s="87">
        <v>55.45</v>
      </c>
      <c r="G18" s="6">
        <f t="shared" si="0"/>
        <v>46971.28</v>
      </c>
    </row>
    <row r="19" spans="1:9" x14ac:dyDescent="0.2">
      <c r="A19" s="4">
        <v>231</v>
      </c>
      <c r="B19" s="86">
        <v>44288</v>
      </c>
      <c r="C19" s="5" t="s">
        <v>194</v>
      </c>
      <c r="D19" s="75">
        <v>29.2</v>
      </c>
      <c r="E19" s="87"/>
      <c r="G19" s="6">
        <f t="shared" si="0"/>
        <v>46942.080000000002</v>
      </c>
    </row>
    <row r="20" spans="1:9" x14ac:dyDescent="0.2">
      <c r="A20" s="4">
        <v>232</v>
      </c>
      <c r="B20" s="86">
        <v>44317</v>
      </c>
      <c r="C20" s="5" t="s">
        <v>195</v>
      </c>
      <c r="D20" s="75">
        <v>15.79</v>
      </c>
      <c r="E20" s="87"/>
      <c r="G20" s="6">
        <f t="shared" si="0"/>
        <v>46926.29</v>
      </c>
    </row>
    <row r="21" spans="1:9" s="8" customFormat="1" x14ac:dyDescent="0.2">
      <c r="A21" s="4">
        <v>233</v>
      </c>
      <c r="B21" s="86">
        <v>44349</v>
      </c>
      <c r="C21" s="5" t="s">
        <v>196</v>
      </c>
      <c r="D21" s="75">
        <v>15.79</v>
      </c>
      <c r="E21" s="87"/>
      <c r="F21" s="6"/>
      <c r="G21" s="6">
        <f t="shared" si="0"/>
        <v>46910.5</v>
      </c>
      <c r="H21" s="4"/>
      <c r="I21" s="4"/>
    </row>
    <row r="22" spans="1:9" x14ac:dyDescent="0.2">
      <c r="A22" s="4">
        <v>234</v>
      </c>
      <c r="B22" s="86">
        <v>44379</v>
      </c>
      <c r="C22" s="5" t="s">
        <v>197</v>
      </c>
      <c r="D22" s="75">
        <v>15.79</v>
      </c>
      <c r="E22" s="87"/>
      <c r="G22" s="6">
        <f t="shared" si="0"/>
        <v>46894.71</v>
      </c>
    </row>
    <row r="23" spans="1:9" x14ac:dyDescent="0.2">
      <c r="A23" s="4">
        <v>235</v>
      </c>
      <c r="B23" s="86">
        <v>44411</v>
      </c>
      <c r="C23" s="5" t="s">
        <v>198</v>
      </c>
      <c r="D23" s="75">
        <v>15.79</v>
      </c>
      <c r="E23" s="87"/>
      <c r="G23" s="6">
        <f t="shared" si="0"/>
        <v>46878.92</v>
      </c>
    </row>
    <row r="24" spans="1:9" x14ac:dyDescent="0.2">
      <c r="A24" s="4">
        <v>236</v>
      </c>
      <c r="B24" s="86">
        <v>44441</v>
      </c>
      <c r="C24" s="5" t="s">
        <v>199</v>
      </c>
      <c r="D24" s="75">
        <v>15.79</v>
      </c>
      <c r="E24" s="87"/>
      <c r="G24" s="6">
        <f t="shared" si="0"/>
        <v>46863.13</v>
      </c>
    </row>
    <row r="25" spans="1:9" x14ac:dyDescent="0.2">
      <c r="A25" s="4">
        <v>237</v>
      </c>
      <c r="B25" s="86">
        <v>44471</v>
      </c>
      <c r="C25" s="5" t="s">
        <v>200</v>
      </c>
      <c r="D25" s="75">
        <v>15.79</v>
      </c>
      <c r="E25" s="87"/>
      <c r="G25" s="6">
        <f t="shared" si="0"/>
        <v>46847.34</v>
      </c>
    </row>
    <row r="26" spans="1:9" x14ac:dyDescent="0.2">
      <c r="A26" s="4">
        <v>238</v>
      </c>
      <c r="B26" s="86">
        <v>44494</v>
      </c>
      <c r="C26" s="5" t="s">
        <v>201</v>
      </c>
      <c r="D26" s="75">
        <v>11576.31</v>
      </c>
      <c r="E26" s="87"/>
      <c r="G26" s="6">
        <f t="shared" si="0"/>
        <v>35271.03</v>
      </c>
    </row>
    <row r="27" spans="1:9" x14ac:dyDescent="0.2">
      <c r="A27" s="4">
        <v>238</v>
      </c>
      <c r="B27" s="86">
        <v>44494</v>
      </c>
      <c r="C27" s="5" t="s">
        <v>202</v>
      </c>
      <c r="D27" s="75">
        <v>33000</v>
      </c>
      <c r="E27" s="87"/>
      <c r="G27" s="6">
        <f t="shared" si="0"/>
        <v>2271.0299999999988</v>
      </c>
    </row>
    <row r="28" spans="1:9" x14ac:dyDescent="0.2">
      <c r="A28" s="4">
        <v>239</v>
      </c>
      <c r="B28" s="86">
        <v>44502</v>
      </c>
      <c r="C28" s="5" t="s">
        <v>203</v>
      </c>
      <c r="D28" s="75">
        <v>18.32</v>
      </c>
      <c r="E28" s="87"/>
      <c r="G28" s="6">
        <f t="shared" si="0"/>
        <v>2252.7099999999987</v>
      </c>
    </row>
    <row r="29" spans="1:9" x14ac:dyDescent="0.2">
      <c r="A29" s="4">
        <v>240</v>
      </c>
      <c r="B29" s="86">
        <v>44532</v>
      </c>
      <c r="C29" s="5" t="s">
        <v>204</v>
      </c>
      <c r="D29" s="75">
        <v>15.79</v>
      </c>
      <c r="E29" s="87"/>
      <c r="G29" s="6">
        <f t="shared" si="0"/>
        <v>2236.9199999999987</v>
      </c>
    </row>
    <row r="30" spans="1:9" x14ac:dyDescent="0.2">
      <c r="D30" s="75"/>
      <c r="E30" s="88"/>
      <c r="F30" s="6"/>
    </row>
    <row r="31" spans="1:9" x14ac:dyDescent="0.2">
      <c r="D31" s="75"/>
      <c r="E31" s="89"/>
      <c r="F31" s="6"/>
    </row>
    <row r="32" spans="1:9" ht="13.2" thickBot="1" x14ac:dyDescent="0.25">
      <c r="C32" s="5" t="s">
        <v>29</v>
      </c>
      <c r="D32" s="23">
        <f>SUM(D7:D31)</f>
        <v>44963.020000000004</v>
      </c>
      <c r="E32" s="23">
        <f>SUM(E7:E31)</f>
        <v>44494.649999999994</v>
      </c>
      <c r="F32" s="6"/>
    </row>
    <row r="33" spans="2:9" s="5" customFormat="1" ht="13.2" thickTop="1" x14ac:dyDescent="0.2">
      <c r="B33" s="86"/>
      <c r="C33" s="7" t="s">
        <v>181</v>
      </c>
      <c r="D33" s="24" t="s">
        <v>8</v>
      </c>
      <c r="E33" s="24">
        <f>E5-D32+E32</f>
        <v>2236.919999999991</v>
      </c>
      <c r="F33" s="6"/>
      <c r="G33" s="6">
        <f>E5-E33</f>
        <v>468.3700000000099</v>
      </c>
      <c r="H33" s="4" t="str">
        <f>IF(G33&lt;0,"toename","afname")</f>
        <v>afname</v>
      </c>
      <c r="I33" s="4"/>
    </row>
    <row r="34" spans="2:9" s="5" customFormat="1" x14ac:dyDescent="0.2">
      <c r="B34" s="86"/>
      <c r="C34" s="7"/>
      <c r="D34" s="24"/>
      <c r="E34" s="24"/>
      <c r="F34" s="6"/>
      <c r="G34" s="4"/>
      <c r="H34" s="4"/>
      <c r="I34" s="4"/>
    </row>
    <row r="35" spans="2:9" s="5" customFormat="1" x14ac:dyDescent="0.2">
      <c r="B35" s="86"/>
      <c r="D35" s="6" t="s">
        <v>8</v>
      </c>
      <c r="E35" s="6"/>
      <c r="F35" s="6"/>
      <c r="G35" s="6"/>
      <c r="H35" s="4"/>
      <c r="I35" s="4"/>
    </row>
    <row r="36" spans="2:9" s="5" customFormat="1" x14ac:dyDescent="0.2">
      <c r="B36" s="86"/>
      <c r="C36" s="26" t="s">
        <v>44</v>
      </c>
      <c r="D36" s="6"/>
      <c r="E36" s="6"/>
      <c r="F36" s="6"/>
      <c r="G36" s="6"/>
      <c r="H36" s="4"/>
      <c r="I36" s="4"/>
    </row>
    <row r="37" spans="2:9" s="5" customFormat="1" x14ac:dyDescent="0.2">
      <c r="B37" s="86"/>
      <c r="D37" s="6"/>
      <c r="E37" s="6"/>
      <c r="F37" s="6"/>
      <c r="G37" s="6"/>
      <c r="H37" s="4"/>
      <c r="I37" s="4"/>
    </row>
    <row r="38" spans="2:9" s="5" customFormat="1" x14ac:dyDescent="0.2">
      <c r="B38" s="86"/>
      <c r="C38" s="7" t="s">
        <v>182</v>
      </c>
      <c r="D38" s="24"/>
      <c r="E38" s="117">
        <v>271143.07</v>
      </c>
      <c r="F38" s="24"/>
      <c r="G38" s="6"/>
      <c r="H38" s="8"/>
      <c r="I38" s="8"/>
    </row>
    <row r="39" spans="2:9" s="5" customFormat="1" x14ac:dyDescent="0.2">
      <c r="B39" s="86"/>
      <c r="D39" s="25" t="s">
        <v>42</v>
      </c>
      <c r="E39" s="25" t="s">
        <v>43</v>
      </c>
      <c r="F39" s="6"/>
      <c r="G39" s="4"/>
      <c r="H39" s="4"/>
      <c r="I39" s="4"/>
    </row>
    <row r="40" spans="2:9" s="5" customFormat="1" x14ac:dyDescent="0.2">
      <c r="B40" s="86">
        <v>44197</v>
      </c>
      <c r="C40" s="20" t="s">
        <v>206</v>
      </c>
      <c r="D40" s="119"/>
      <c r="E40" s="119">
        <v>10</v>
      </c>
      <c r="F40" s="6"/>
      <c r="G40" s="6">
        <f>$E$38-D40+E40</f>
        <v>271153.07</v>
      </c>
      <c r="H40" s="4"/>
      <c r="I40" s="4"/>
    </row>
    <row r="41" spans="2:9" s="5" customFormat="1" x14ac:dyDescent="0.2">
      <c r="B41" s="86">
        <v>44494</v>
      </c>
      <c r="C41" s="20" t="s">
        <v>202</v>
      </c>
      <c r="D41" s="28"/>
      <c r="E41" s="28">
        <v>33000</v>
      </c>
      <c r="F41" s="6"/>
      <c r="G41" s="6">
        <f>$G40-D41+E41</f>
        <v>304153.07</v>
      </c>
      <c r="H41" s="4"/>
      <c r="I41" s="4"/>
    </row>
    <row r="42" spans="2:9" s="5" customFormat="1" x14ac:dyDescent="0.2">
      <c r="B42" s="86"/>
      <c r="C42" s="20"/>
      <c r="D42" s="28"/>
      <c r="E42" s="28"/>
      <c r="F42" s="6"/>
      <c r="G42" s="4"/>
      <c r="H42" s="4"/>
      <c r="I42" s="4"/>
    </row>
    <row r="43" spans="2:9" s="5" customFormat="1" x14ac:dyDescent="0.2">
      <c r="B43" s="86"/>
      <c r="C43" s="20"/>
      <c r="D43" s="120"/>
      <c r="E43" s="120"/>
      <c r="F43" s="6"/>
      <c r="G43" s="4"/>
      <c r="H43" s="4"/>
      <c r="I43" s="4"/>
    </row>
    <row r="44" spans="2:9" s="5" customFormat="1" ht="13.2" thickBot="1" x14ac:dyDescent="0.25">
      <c r="B44" s="86"/>
      <c r="C44" s="20" t="s">
        <v>29</v>
      </c>
      <c r="D44" s="121">
        <f>SUM(D40:D42)</f>
        <v>0</v>
      </c>
      <c r="E44" s="121">
        <f>SUM(E40:E42)</f>
        <v>33010</v>
      </c>
      <c r="F44" s="6"/>
      <c r="G44" s="6">
        <f>E38-E45</f>
        <v>-33010</v>
      </c>
      <c r="H44" s="4" t="str">
        <f>IF(G44&lt;0,"toename","afname")</f>
        <v>toename</v>
      </c>
      <c r="I44" s="4"/>
    </row>
    <row r="45" spans="2:9" s="5" customFormat="1" ht="13.2" thickTop="1" x14ac:dyDescent="0.2">
      <c r="B45" s="86"/>
      <c r="C45" s="7" t="s">
        <v>181</v>
      </c>
      <c r="D45" s="24" t="s">
        <v>8</v>
      </c>
      <c r="E45" s="24">
        <f>+E38-D44+E44</f>
        <v>304153.07</v>
      </c>
      <c r="F45" s="24"/>
      <c r="G45" s="8"/>
      <c r="H45" s="8"/>
      <c r="I45" s="8"/>
    </row>
    <row r="46" spans="2:9" s="5" customFormat="1" x14ac:dyDescent="0.2">
      <c r="B46" s="86"/>
      <c r="D46" s="6" t="s">
        <v>8</v>
      </c>
      <c r="E46" s="6"/>
      <c r="F46" s="6"/>
      <c r="G46" s="4"/>
      <c r="H46" s="4"/>
      <c r="I46" s="4"/>
    </row>
    <row r="47" spans="2:9" s="5" customFormat="1" ht="13.2" thickBot="1" x14ac:dyDescent="0.25">
      <c r="B47" s="86"/>
      <c r="C47" s="78" t="s">
        <v>45</v>
      </c>
      <c r="D47" s="79"/>
      <c r="E47" s="80">
        <f>+E33+E45</f>
        <v>306389.99</v>
      </c>
      <c r="F47" s="6"/>
      <c r="G47" s="6">
        <f>G33+G44</f>
        <v>-32541.62999999999</v>
      </c>
      <c r="H47" s="4" t="str">
        <f>IF(G47&lt;0,"toename","afname")</f>
        <v>toename</v>
      </c>
      <c r="I47" s="4"/>
    </row>
    <row r="48" spans="2:9" s="5" customFormat="1" x14ac:dyDescent="0.2">
      <c r="B48" s="86"/>
      <c r="D48" s="6"/>
      <c r="G48" s="4"/>
      <c r="H48" s="4"/>
      <c r="I48" s="4"/>
    </row>
    <row r="49" spans="2:9" s="5" customFormat="1" x14ac:dyDescent="0.2">
      <c r="B49" s="86"/>
      <c r="D49" s="6"/>
      <c r="G49" s="4"/>
      <c r="H49" s="4"/>
      <c r="I49" s="4"/>
    </row>
    <row r="50" spans="2:9" s="5" customFormat="1" x14ac:dyDescent="0.2">
      <c r="B50" s="86"/>
      <c r="D50" s="6"/>
      <c r="G50" s="4"/>
      <c r="H50" s="4"/>
      <c r="I50" s="4"/>
    </row>
    <row r="51" spans="2:9" s="5" customFormat="1" x14ac:dyDescent="0.2">
      <c r="B51" s="86"/>
      <c r="D51" s="6"/>
      <c r="G51" s="4"/>
      <c r="H51" s="4"/>
      <c r="I51" s="4"/>
    </row>
    <row r="52" spans="2:9" s="5" customFormat="1" x14ac:dyDescent="0.2">
      <c r="B52" s="86"/>
      <c r="D52" s="6"/>
      <c r="G52" s="4"/>
      <c r="H52" s="4"/>
      <c r="I52" s="4"/>
    </row>
    <row r="53" spans="2:9" s="5" customFormat="1" x14ac:dyDescent="0.2">
      <c r="B53" s="86"/>
      <c r="D53" s="6"/>
      <c r="G53" s="4"/>
      <c r="H53" s="4"/>
      <c r="I53" s="4"/>
    </row>
    <row r="54" spans="2:9" s="5" customFormat="1" x14ac:dyDescent="0.2">
      <c r="B54" s="86"/>
      <c r="D54" s="6"/>
      <c r="G54" s="4"/>
      <c r="H54" s="4"/>
      <c r="I54" s="4"/>
    </row>
    <row r="55" spans="2:9" s="5" customFormat="1" x14ac:dyDescent="0.2">
      <c r="B55" s="86"/>
      <c r="D55" s="6"/>
      <c r="G55" s="4"/>
      <c r="H55" s="4"/>
      <c r="I55" s="4"/>
    </row>
    <row r="56" spans="2:9" s="5" customFormat="1" x14ac:dyDescent="0.2">
      <c r="B56" s="86"/>
      <c r="D56" s="6"/>
      <c r="G56" s="4"/>
      <c r="H56" s="4"/>
      <c r="I56" s="4"/>
    </row>
    <row r="57" spans="2:9" s="5" customFormat="1" x14ac:dyDescent="0.2">
      <c r="B57" s="86"/>
      <c r="D57" s="6"/>
      <c r="G57" s="4"/>
      <c r="H57" s="4"/>
      <c r="I57" s="4"/>
    </row>
    <row r="58" spans="2:9" s="5" customFormat="1" x14ac:dyDescent="0.2">
      <c r="B58" s="86"/>
      <c r="D58" s="6"/>
      <c r="G58" s="4"/>
      <c r="H58" s="4"/>
      <c r="I58" s="4"/>
    </row>
    <row r="59" spans="2:9" s="5" customFormat="1" x14ac:dyDescent="0.2">
      <c r="B59" s="86"/>
      <c r="D59" s="6"/>
      <c r="G59" s="4"/>
      <c r="H59" s="4"/>
      <c r="I59" s="4"/>
    </row>
    <row r="60" spans="2:9" s="5" customFormat="1" x14ac:dyDescent="0.2">
      <c r="B60" s="86"/>
      <c r="D60" s="6"/>
      <c r="G60" s="4"/>
      <c r="H60" s="4"/>
      <c r="I60" s="4"/>
    </row>
    <row r="61" spans="2:9" s="5" customFormat="1" x14ac:dyDescent="0.2">
      <c r="B61" s="86"/>
      <c r="D61" s="6"/>
      <c r="G61" s="4"/>
      <c r="H61" s="4"/>
      <c r="I61" s="4"/>
    </row>
    <row r="62" spans="2:9" s="5" customFormat="1" x14ac:dyDescent="0.2">
      <c r="B62" s="86"/>
      <c r="D62" s="6"/>
      <c r="G62" s="4"/>
      <c r="H62" s="4"/>
      <c r="I62" s="4"/>
    </row>
    <row r="63" spans="2:9" s="5" customFormat="1" x14ac:dyDescent="0.2">
      <c r="B63" s="86"/>
      <c r="D63" s="6"/>
      <c r="G63" s="4"/>
      <c r="H63" s="4"/>
      <c r="I63" s="4"/>
    </row>
    <row r="64" spans="2:9" s="5" customFormat="1" x14ac:dyDescent="0.2">
      <c r="B64" s="86"/>
      <c r="D64" s="6"/>
      <c r="G64" s="4"/>
      <c r="H64" s="4"/>
      <c r="I64" s="4"/>
    </row>
    <row r="65" spans="2:9" s="5" customFormat="1" x14ac:dyDescent="0.2">
      <c r="B65" s="86"/>
      <c r="D65" s="6"/>
      <c r="G65" s="4"/>
      <c r="H65" s="4"/>
      <c r="I65" s="4"/>
    </row>
    <row r="66" spans="2:9" s="5" customFormat="1" x14ac:dyDescent="0.2">
      <c r="B66" s="86"/>
      <c r="D66" s="6"/>
      <c r="G66" s="4"/>
      <c r="H66" s="4"/>
      <c r="I66" s="4"/>
    </row>
    <row r="67" spans="2:9" s="5" customFormat="1" x14ac:dyDescent="0.2">
      <c r="B67" s="86"/>
      <c r="D67" s="6"/>
      <c r="G67" s="4"/>
      <c r="H67" s="4"/>
      <c r="I67" s="4"/>
    </row>
    <row r="68" spans="2:9" s="5" customFormat="1" x14ac:dyDescent="0.2">
      <c r="B68" s="86"/>
      <c r="D68" s="6"/>
      <c r="G68" s="4"/>
      <c r="H68" s="4"/>
      <c r="I68" s="4"/>
    </row>
    <row r="69" spans="2:9" s="5" customFormat="1" x14ac:dyDescent="0.2">
      <c r="B69" s="86"/>
      <c r="D69" s="6"/>
      <c r="G69" s="4"/>
      <c r="H69" s="4"/>
      <c r="I69" s="4"/>
    </row>
    <row r="70" spans="2:9" s="5" customFormat="1" x14ac:dyDescent="0.2">
      <c r="B70" s="86"/>
      <c r="D70" s="6"/>
      <c r="G70" s="4"/>
      <c r="H70" s="4"/>
      <c r="I70" s="4"/>
    </row>
    <row r="71" spans="2:9" s="5" customFormat="1" x14ac:dyDescent="0.2">
      <c r="B71" s="86"/>
      <c r="D71" s="6"/>
      <c r="G71" s="4"/>
      <c r="H71" s="4"/>
      <c r="I71" s="4"/>
    </row>
    <row r="72" spans="2:9" s="5" customFormat="1" x14ac:dyDescent="0.2">
      <c r="B72" s="86"/>
      <c r="D72" s="6"/>
      <c r="G72" s="4"/>
      <c r="H72" s="4"/>
      <c r="I72" s="4"/>
    </row>
    <row r="73" spans="2:9" s="5" customFormat="1" x14ac:dyDescent="0.2">
      <c r="B73" s="86"/>
      <c r="D73" s="6"/>
      <c r="G73" s="4"/>
      <c r="H73" s="4"/>
      <c r="I73" s="4"/>
    </row>
    <row r="74" spans="2:9" s="5" customFormat="1" x14ac:dyDescent="0.2">
      <c r="B74" s="86"/>
      <c r="D74" s="6"/>
      <c r="G74" s="4"/>
      <c r="H74" s="4"/>
      <c r="I74" s="4"/>
    </row>
    <row r="75" spans="2:9" s="5" customFormat="1" x14ac:dyDescent="0.2">
      <c r="B75" s="86"/>
      <c r="D75" s="6"/>
      <c r="G75" s="4"/>
      <c r="H75" s="4"/>
      <c r="I75" s="4"/>
    </row>
    <row r="76" spans="2:9" s="5" customFormat="1" x14ac:dyDescent="0.2">
      <c r="B76" s="86"/>
      <c r="D76" s="6"/>
      <c r="G76" s="4"/>
      <c r="H76" s="4"/>
      <c r="I76" s="4"/>
    </row>
    <row r="77" spans="2:9" s="5" customFormat="1" x14ac:dyDescent="0.2">
      <c r="B77" s="86"/>
      <c r="D77" s="6"/>
      <c r="G77" s="4"/>
      <c r="H77" s="4"/>
      <c r="I77" s="4"/>
    </row>
    <row r="78" spans="2:9" s="5" customFormat="1" x14ac:dyDescent="0.2">
      <c r="B78" s="86"/>
      <c r="D78" s="6"/>
      <c r="G78" s="4"/>
      <c r="H78" s="4"/>
      <c r="I78" s="4"/>
    </row>
    <row r="79" spans="2:9" s="5" customFormat="1" x14ac:dyDescent="0.2">
      <c r="B79" s="86"/>
      <c r="D79" s="6"/>
      <c r="G79" s="4"/>
      <c r="H79" s="4"/>
      <c r="I79" s="4"/>
    </row>
    <row r="80" spans="2:9" s="5" customFormat="1" x14ac:dyDescent="0.2">
      <c r="B80" s="86"/>
      <c r="D80" s="6"/>
      <c r="G80" s="4"/>
      <c r="H80" s="4"/>
      <c r="I80" s="4"/>
    </row>
    <row r="81" spans="2:9" s="5" customFormat="1" x14ac:dyDescent="0.2">
      <c r="B81" s="86"/>
      <c r="D81" s="6"/>
      <c r="G81" s="4"/>
      <c r="H81" s="4"/>
      <c r="I81" s="4"/>
    </row>
    <row r="82" spans="2:9" s="5" customFormat="1" x14ac:dyDescent="0.2">
      <c r="B82" s="86"/>
      <c r="D82" s="6"/>
      <c r="G82" s="4"/>
      <c r="H82" s="4"/>
      <c r="I82" s="4"/>
    </row>
    <row r="83" spans="2:9" s="5" customFormat="1" x14ac:dyDescent="0.2">
      <c r="B83" s="86"/>
      <c r="D83" s="6"/>
      <c r="G83" s="4"/>
      <c r="H83" s="4"/>
      <c r="I83" s="4"/>
    </row>
    <row r="84" spans="2:9" s="5" customFormat="1" x14ac:dyDescent="0.2">
      <c r="B84" s="86"/>
      <c r="D84" s="6"/>
      <c r="G84" s="4"/>
      <c r="H84" s="4"/>
      <c r="I84" s="4"/>
    </row>
    <row r="85" spans="2:9" s="5" customFormat="1" x14ac:dyDescent="0.2">
      <c r="B85" s="86"/>
      <c r="D85" s="6"/>
      <c r="G85" s="4"/>
      <c r="H85" s="4"/>
      <c r="I85" s="4"/>
    </row>
    <row r="86" spans="2:9" s="5" customFormat="1" x14ac:dyDescent="0.2">
      <c r="B86" s="86"/>
      <c r="D86" s="6"/>
      <c r="G86" s="4"/>
      <c r="H86" s="4"/>
      <c r="I86" s="4"/>
    </row>
    <row r="87" spans="2:9" s="5" customFormat="1" x14ac:dyDescent="0.2">
      <c r="B87" s="86"/>
      <c r="D87" s="6"/>
      <c r="G87" s="4"/>
      <c r="H87" s="4"/>
      <c r="I87" s="4"/>
    </row>
    <row r="88" spans="2:9" s="5" customFormat="1" x14ac:dyDescent="0.2">
      <c r="B88" s="86"/>
      <c r="D88" s="6"/>
      <c r="G88" s="4"/>
      <c r="H88" s="4"/>
      <c r="I88" s="4"/>
    </row>
    <row r="89" spans="2:9" s="5" customFormat="1" x14ac:dyDescent="0.2">
      <c r="B89" s="86"/>
      <c r="D89" s="6"/>
      <c r="G89" s="4"/>
      <c r="H89" s="4"/>
      <c r="I89" s="4"/>
    </row>
    <row r="90" spans="2:9" s="5" customFormat="1" x14ac:dyDescent="0.2">
      <c r="B90" s="86"/>
      <c r="D90" s="6"/>
      <c r="G90" s="4"/>
      <c r="H90" s="4"/>
      <c r="I90" s="4"/>
    </row>
    <row r="91" spans="2:9" s="5" customFormat="1" x14ac:dyDescent="0.2">
      <c r="B91" s="86"/>
      <c r="D91" s="6"/>
      <c r="G91" s="4"/>
      <c r="H91" s="4"/>
      <c r="I91" s="4"/>
    </row>
    <row r="92" spans="2:9" s="5" customFormat="1" x14ac:dyDescent="0.2">
      <c r="B92" s="86"/>
      <c r="D92" s="6"/>
      <c r="G92" s="4"/>
      <c r="H92" s="4"/>
      <c r="I92" s="4"/>
    </row>
  </sheetData>
  <autoFilter ref="A6:G29" xr:uid="{C100144C-A0A3-47C3-8CAA-0A617746D6B1}"/>
  <printOptions gridLines="1"/>
  <pageMargins left="0.74803149606299213" right="0.74803149606299213" top="0.98425196850393704" bottom="0.98425196850393704" header="0.51181102362204722" footer="0.51181102362204722"/>
  <pageSetup paperSize="9" scale="68" orientation="portrait" r:id="rId1"/>
  <headerFooter alignWithMargins="0">
    <oddFooter>&amp;L&amp;F&amp;A&amp;C&amp;D
&amp;T&amp;R&amp;P van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ABCBD-887B-4676-84D3-5D48767FF1A0}">
  <dimension ref="A1:W58"/>
  <sheetViews>
    <sheetView topLeftCell="A66" workbookViewId="0">
      <selection activeCell="N108" sqref="N108"/>
    </sheetView>
  </sheetViews>
  <sheetFormatPr defaultRowHeight="13.2" x14ac:dyDescent="0.25"/>
  <cols>
    <col min="1" max="1" width="26.6640625" customWidth="1"/>
    <col min="12" max="12" width="24.88671875" customWidth="1"/>
    <col min="23" max="23" width="20.88671875" bestFit="1" customWidth="1"/>
  </cols>
  <sheetData>
    <row r="1" spans="1:23" ht="38.4" x14ac:dyDescent="0.25">
      <c r="A1" s="143" t="s">
        <v>171</v>
      </c>
      <c r="L1" s="143" t="s">
        <v>172</v>
      </c>
      <c r="W1" s="143" t="s">
        <v>174</v>
      </c>
    </row>
    <row r="2" spans="1:23" x14ac:dyDescent="0.25">
      <c r="A2" s="142"/>
    </row>
    <row r="58" spans="1:23" x14ac:dyDescent="0.25">
      <c r="A58" s="144" t="s">
        <v>175</v>
      </c>
      <c r="W58" s="144" t="s">
        <v>176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6463E-AF0C-4C9B-86C5-1D6653C6B625}">
  <dimension ref="A1:Z37"/>
  <sheetViews>
    <sheetView showGridLines="0" zoomScaleNormal="100" workbookViewId="0">
      <pane xSplit="2" ySplit="14" topLeftCell="C15" activePane="bottomRight" state="frozenSplit"/>
      <selection pane="topRight" activeCell="C1" sqref="C1"/>
      <selection pane="bottomLeft" activeCell="A15" sqref="A15"/>
      <selection pane="bottomRight" activeCell="H33" sqref="H33"/>
    </sheetView>
  </sheetViews>
  <sheetFormatPr defaultColWidth="9.109375" defaultRowHeight="12.6" outlineLevelCol="1" x14ac:dyDescent="0.2"/>
  <cols>
    <col min="1" max="1" width="17.88671875" style="125" customWidth="1"/>
    <col min="2" max="2" width="11.44140625" style="125" customWidth="1"/>
    <col min="3" max="3" width="16" style="125" bestFit="1" customWidth="1"/>
    <col min="4" max="4" width="16.6640625" style="125" customWidth="1"/>
    <col min="5" max="5" width="60.109375" style="125" bestFit="1" customWidth="1"/>
    <col min="6" max="8" width="20.109375" style="125" customWidth="1"/>
    <col min="9" max="9" width="7.5546875" style="125" customWidth="1"/>
    <col min="10" max="10" width="17.88671875" style="125" customWidth="1"/>
    <col min="11" max="11" width="7.5546875" style="125" hidden="1" customWidth="1" outlineLevel="1"/>
    <col min="12" max="13" width="12.109375" style="125" hidden="1" customWidth="1" outlineLevel="1"/>
    <col min="14" max="14" width="29.33203125" style="125" hidden="1" customWidth="1" outlineLevel="1"/>
    <col min="15" max="15" width="29.33203125" style="125" customWidth="1" collapsed="1"/>
    <col min="16" max="16" width="29.33203125" style="125" customWidth="1"/>
    <col min="17" max="17" width="23.5546875" style="125" customWidth="1"/>
    <col min="18" max="19" width="17.88671875" style="125" customWidth="1"/>
    <col min="20" max="20" width="19" style="125" customWidth="1"/>
    <col min="21" max="21" width="17.88671875" style="125" customWidth="1"/>
    <col min="22" max="22" width="19" style="125" customWidth="1"/>
    <col min="23" max="23" width="17.88671875" style="125" customWidth="1"/>
    <col min="24" max="24" width="7.5546875" style="125" customWidth="1"/>
    <col min="25" max="26" width="19" style="125" customWidth="1"/>
    <col min="27" max="16384" width="9.109375" style="125"/>
  </cols>
  <sheetData>
    <row r="1" spans="1:26" ht="12.75" x14ac:dyDescent="0.2">
      <c r="A1" s="154" t="s">
        <v>167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 ht="12.75" x14ac:dyDescent="0.2">
      <c r="A2" s="155" t="s">
        <v>166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</row>
    <row r="3" spans="1:26" ht="12.75" x14ac:dyDescent="0.2">
      <c r="A3" s="127"/>
      <c r="B3" s="127"/>
    </row>
    <row r="4" spans="1:26" ht="12.75" x14ac:dyDescent="0.2">
      <c r="A4" s="127" t="s">
        <v>138</v>
      </c>
      <c r="B4" s="139" t="s">
        <v>165</v>
      </c>
    </row>
    <row r="5" spans="1:26" ht="12.75" x14ac:dyDescent="0.2">
      <c r="A5" s="127" t="s">
        <v>164</v>
      </c>
      <c r="B5" s="127" t="s">
        <v>163</v>
      </c>
    </row>
    <row r="6" spans="1:26" ht="12.75" x14ac:dyDescent="0.2">
      <c r="A6" s="127"/>
      <c r="B6" s="127"/>
    </row>
    <row r="7" spans="1:26" ht="12.75" x14ac:dyDescent="0.2">
      <c r="A7" s="127"/>
      <c r="B7" s="127"/>
    </row>
    <row r="8" spans="1:26" ht="12.75" x14ac:dyDescent="0.2">
      <c r="A8" s="127"/>
      <c r="B8" s="127"/>
    </row>
    <row r="9" spans="1:26" s="153" customFormat="1" ht="13.2" x14ac:dyDescent="0.25">
      <c r="A9" s="152" t="s">
        <v>162</v>
      </c>
      <c r="B9" s="152"/>
      <c r="C9" s="152"/>
      <c r="D9" s="152"/>
      <c r="E9" s="152"/>
      <c r="F9" s="152"/>
    </row>
    <row r="10" spans="1:26" s="153" customFormat="1" ht="13.2" x14ac:dyDescent="0.25">
      <c r="A10" s="152"/>
      <c r="B10" s="152"/>
      <c r="C10" s="152"/>
      <c r="D10" s="152"/>
      <c r="E10" s="152"/>
      <c r="F10" s="152"/>
    </row>
    <row r="11" spans="1:26" s="153" customFormat="1" ht="13.2" x14ac:dyDescent="0.25">
      <c r="A11" s="152" t="s">
        <v>161</v>
      </c>
      <c r="B11" s="152"/>
      <c r="C11" s="152"/>
    </row>
    <row r="12" spans="1:26" s="153" customFormat="1" ht="13.2" x14ac:dyDescent="0.25">
      <c r="A12" s="152"/>
      <c r="B12" s="152"/>
      <c r="C12" s="152"/>
    </row>
    <row r="13" spans="1:26" ht="12.75" x14ac:dyDescent="0.2">
      <c r="F13" s="128" t="s">
        <v>160</v>
      </c>
      <c r="G13" s="126" t="s">
        <v>159</v>
      </c>
      <c r="H13" s="128" t="s">
        <v>67</v>
      </c>
    </row>
    <row r="14" spans="1:26" ht="12.75" x14ac:dyDescent="0.2">
      <c r="A14" s="136" t="s">
        <v>48</v>
      </c>
      <c r="B14" s="135" t="s">
        <v>158</v>
      </c>
      <c r="C14" s="135" t="s">
        <v>157</v>
      </c>
      <c r="D14" s="140" t="s">
        <v>156</v>
      </c>
      <c r="E14" s="135" t="s">
        <v>47</v>
      </c>
      <c r="F14" s="138" t="s">
        <v>155</v>
      </c>
      <c r="G14" s="138" t="s">
        <v>154</v>
      </c>
      <c r="H14" s="138" t="s">
        <v>153</v>
      </c>
      <c r="I14" s="137" t="s">
        <v>152</v>
      </c>
      <c r="J14" s="135" t="s">
        <v>151</v>
      </c>
      <c r="K14" s="137" t="s">
        <v>150</v>
      </c>
      <c r="L14" s="137" t="s">
        <v>149</v>
      </c>
      <c r="M14" s="135" t="s">
        <v>148</v>
      </c>
      <c r="N14" s="135" t="s">
        <v>147</v>
      </c>
      <c r="O14" s="135" t="s">
        <v>146</v>
      </c>
      <c r="P14" s="135" t="s">
        <v>145</v>
      </c>
      <c r="Q14" s="135" t="s">
        <v>144</v>
      </c>
      <c r="R14" s="135" t="s">
        <v>143</v>
      </c>
      <c r="S14" s="135" t="s">
        <v>142</v>
      </c>
      <c r="T14" s="135" t="s">
        <v>141</v>
      </c>
      <c r="U14" s="136" t="s">
        <v>140</v>
      </c>
      <c r="V14" s="135" t="s">
        <v>139</v>
      </c>
      <c r="W14" s="135" t="s">
        <v>138</v>
      </c>
      <c r="X14" s="135" t="s">
        <v>137</v>
      </c>
      <c r="Y14" s="135" t="s">
        <v>136</v>
      </c>
      <c r="Z14" s="134" t="s">
        <v>135</v>
      </c>
    </row>
    <row r="15" spans="1:26" ht="12.75" x14ac:dyDescent="0.2">
      <c r="A15" s="131">
        <v>44215</v>
      </c>
      <c r="B15" s="130" t="s">
        <v>134</v>
      </c>
      <c r="C15" s="130" t="s">
        <v>133</v>
      </c>
      <c r="D15" s="130" t="s">
        <v>132</v>
      </c>
      <c r="E15" s="130" t="s">
        <v>131</v>
      </c>
      <c r="F15" s="133">
        <v>51.78</v>
      </c>
      <c r="G15" s="133"/>
      <c r="H15" s="133">
        <v>51.78</v>
      </c>
      <c r="I15" s="132" t="s">
        <v>75</v>
      </c>
      <c r="J15" s="130" t="s">
        <v>130</v>
      </c>
      <c r="K15" s="132" t="s">
        <v>76</v>
      </c>
      <c r="L15" s="132" t="s">
        <v>75</v>
      </c>
      <c r="M15" s="130"/>
      <c r="N15" s="130"/>
      <c r="O15" s="130"/>
      <c r="P15" s="130" t="s">
        <v>129</v>
      </c>
      <c r="Q15" s="130"/>
      <c r="R15" s="130"/>
      <c r="S15" s="130"/>
      <c r="T15" s="130" t="s">
        <v>73</v>
      </c>
      <c r="U15" s="131">
        <v>44215.760648148149</v>
      </c>
      <c r="V15" s="130"/>
      <c r="W15" s="130" t="s">
        <v>72</v>
      </c>
      <c r="X15" s="130" t="s">
        <v>71</v>
      </c>
      <c r="Y15" s="130" t="s">
        <v>128</v>
      </c>
      <c r="Z15" s="129">
        <v>0</v>
      </c>
    </row>
    <row r="16" spans="1:26" ht="12.75" x14ac:dyDescent="0.2">
      <c r="A16" s="131">
        <v>44410</v>
      </c>
      <c r="B16" s="130" t="s">
        <v>127</v>
      </c>
      <c r="C16" s="130" t="s">
        <v>126</v>
      </c>
      <c r="D16" s="130" t="s">
        <v>125</v>
      </c>
      <c r="E16" s="130" t="s">
        <v>124</v>
      </c>
      <c r="F16" s="133">
        <v>377.67</v>
      </c>
      <c r="G16" s="133"/>
      <c r="H16" s="133">
        <v>377.67</v>
      </c>
      <c r="I16" s="132" t="s">
        <v>75</v>
      </c>
      <c r="J16" s="130" t="s">
        <v>123</v>
      </c>
      <c r="K16" s="132" t="s">
        <v>76</v>
      </c>
      <c r="L16" s="132" t="s">
        <v>75</v>
      </c>
      <c r="M16" s="130"/>
      <c r="N16" s="130"/>
      <c r="O16" s="130"/>
      <c r="P16" s="130" t="s">
        <v>122</v>
      </c>
      <c r="Q16" s="130"/>
      <c r="R16" s="130"/>
      <c r="S16" s="130"/>
      <c r="T16" s="130" t="s">
        <v>73</v>
      </c>
      <c r="U16" s="131">
        <v>44413.531388888892</v>
      </c>
      <c r="V16" s="130"/>
      <c r="W16" s="130" t="s">
        <v>72</v>
      </c>
      <c r="X16" s="130" t="s">
        <v>71</v>
      </c>
      <c r="Y16" s="130" t="s">
        <v>121</v>
      </c>
      <c r="Z16" s="129">
        <v>0</v>
      </c>
    </row>
    <row r="17" spans="1:26" ht="12.75" x14ac:dyDescent="0.2">
      <c r="A17" s="131">
        <v>44419</v>
      </c>
      <c r="B17" s="130" t="s">
        <v>120</v>
      </c>
      <c r="C17" s="130" t="s">
        <v>94</v>
      </c>
      <c r="D17" s="130" t="s">
        <v>119</v>
      </c>
      <c r="E17" s="130" t="s">
        <v>118</v>
      </c>
      <c r="F17" s="133">
        <v>42.62</v>
      </c>
      <c r="G17" s="133"/>
      <c r="H17" s="133">
        <v>42.62</v>
      </c>
      <c r="I17" s="132" t="s">
        <v>76</v>
      </c>
      <c r="J17" s="130" t="s">
        <v>117</v>
      </c>
      <c r="K17" s="132" t="s">
        <v>76</v>
      </c>
      <c r="L17" s="132" t="s">
        <v>75</v>
      </c>
      <c r="M17" s="130"/>
      <c r="N17" s="130"/>
      <c r="O17" s="130"/>
      <c r="P17" s="130" t="s">
        <v>116</v>
      </c>
      <c r="Q17" s="130" t="s">
        <v>92</v>
      </c>
      <c r="R17" s="130"/>
      <c r="S17" s="130"/>
      <c r="T17" s="130" t="s">
        <v>91</v>
      </c>
      <c r="U17" s="131">
        <v>44420.491770833331</v>
      </c>
      <c r="V17" s="130"/>
      <c r="W17" s="130" t="s">
        <v>72</v>
      </c>
      <c r="X17" s="130" t="s">
        <v>71</v>
      </c>
      <c r="Y17" s="130" t="s">
        <v>115</v>
      </c>
      <c r="Z17" s="129">
        <v>0</v>
      </c>
    </row>
    <row r="18" spans="1:26" ht="12.75" x14ac:dyDescent="0.2">
      <c r="A18" s="131">
        <v>44440</v>
      </c>
      <c r="B18" s="130" t="s">
        <v>114</v>
      </c>
      <c r="C18" s="130" t="s">
        <v>113</v>
      </c>
      <c r="D18" s="130" t="s">
        <v>112</v>
      </c>
      <c r="E18" s="130" t="s">
        <v>111</v>
      </c>
      <c r="F18" s="133">
        <v>1000</v>
      </c>
      <c r="G18" s="133"/>
      <c r="H18" s="133">
        <v>1000</v>
      </c>
      <c r="I18" s="132" t="s">
        <v>75</v>
      </c>
      <c r="J18" s="130" t="s">
        <v>110</v>
      </c>
      <c r="K18" s="132" t="s">
        <v>75</v>
      </c>
      <c r="L18" s="132" t="s">
        <v>75</v>
      </c>
      <c r="M18" s="130"/>
      <c r="N18" s="130"/>
      <c r="O18" s="130"/>
      <c r="P18" s="130" t="s">
        <v>109</v>
      </c>
      <c r="Q18" s="130"/>
      <c r="R18" s="130"/>
      <c r="S18" s="130"/>
      <c r="T18" s="130" t="s">
        <v>73</v>
      </c>
      <c r="U18" s="131">
        <v>44454.427129629628</v>
      </c>
      <c r="V18" s="130"/>
      <c r="W18" s="130" t="s">
        <v>72</v>
      </c>
      <c r="X18" s="130" t="s">
        <v>71</v>
      </c>
      <c r="Y18" s="130" t="s">
        <v>108</v>
      </c>
      <c r="Z18" s="129">
        <v>0</v>
      </c>
    </row>
    <row r="19" spans="1:26" ht="12.75" x14ac:dyDescent="0.2">
      <c r="A19" s="131">
        <v>44480</v>
      </c>
      <c r="B19" s="130" t="s">
        <v>106</v>
      </c>
      <c r="C19" s="130"/>
      <c r="D19" s="130" t="s">
        <v>105</v>
      </c>
      <c r="E19" s="130" t="s">
        <v>59</v>
      </c>
      <c r="F19" s="133">
        <v>3921</v>
      </c>
      <c r="G19" s="133"/>
      <c r="H19" s="133">
        <v>3921</v>
      </c>
      <c r="I19" s="132" t="s">
        <v>75</v>
      </c>
      <c r="J19" s="130" t="s">
        <v>103</v>
      </c>
      <c r="K19" s="132" t="s">
        <v>75</v>
      </c>
      <c r="L19" s="132" t="s">
        <v>75</v>
      </c>
      <c r="M19" s="130"/>
      <c r="N19" s="130"/>
      <c r="O19" s="130"/>
      <c r="P19" s="130"/>
      <c r="Q19" s="130" t="s">
        <v>102</v>
      </c>
      <c r="R19" s="130"/>
      <c r="S19" s="130"/>
      <c r="T19" s="130" t="s">
        <v>102</v>
      </c>
      <c r="U19" s="131">
        <v>44480.678113425929</v>
      </c>
      <c r="V19" s="130"/>
      <c r="W19" s="130" t="s">
        <v>72</v>
      </c>
      <c r="X19" s="130" t="s">
        <v>101</v>
      </c>
      <c r="Y19" s="130" t="s">
        <v>107</v>
      </c>
      <c r="Z19" s="129">
        <v>0</v>
      </c>
    </row>
    <row r="20" spans="1:26" ht="12.75" x14ac:dyDescent="0.2">
      <c r="A20" s="131">
        <v>44480</v>
      </c>
      <c r="B20" s="130" t="s">
        <v>106</v>
      </c>
      <c r="C20" s="130"/>
      <c r="D20" s="130" t="s">
        <v>105</v>
      </c>
      <c r="E20" s="130" t="s">
        <v>104</v>
      </c>
      <c r="F20" s="133"/>
      <c r="G20" s="133">
        <v>3291</v>
      </c>
      <c r="H20" s="133">
        <v>-3291</v>
      </c>
      <c r="I20" s="132" t="s">
        <v>75</v>
      </c>
      <c r="J20" s="130" t="s">
        <v>103</v>
      </c>
      <c r="K20" s="132" t="s">
        <v>75</v>
      </c>
      <c r="L20" s="132" t="s">
        <v>75</v>
      </c>
      <c r="M20" s="130"/>
      <c r="N20" s="130"/>
      <c r="O20" s="130"/>
      <c r="P20" s="130"/>
      <c r="Q20" s="130" t="s">
        <v>102</v>
      </c>
      <c r="R20" s="130"/>
      <c r="S20" s="130"/>
      <c r="T20" s="130" t="s">
        <v>102</v>
      </c>
      <c r="U20" s="131">
        <v>44480.678113425929</v>
      </c>
      <c r="V20" s="130"/>
      <c r="W20" s="130" t="s">
        <v>72</v>
      </c>
      <c r="X20" s="130" t="s">
        <v>101</v>
      </c>
      <c r="Y20" s="130" t="s">
        <v>100</v>
      </c>
      <c r="Z20" s="129">
        <v>0</v>
      </c>
    </row>
    <row r="21" spans="1:26" ht="12.75" x14ac:dyDescent="0.2">
      <c r="A21" s="131">
        <v>44494</v>
      </c>
      <c r="B21" s="130" t="s">
        <v>99</v>
      </c>
      <c r="C21" s="130"/>
      <c r="D21" s="130" t="s">
        <v>98</v>
      </c>
      <c r="E21" s="130" t="s">
        <v>97</v>
      </c>
      <c r="F21" s="133"/>
      <c r="G21" s="133">
        <v>11576.31</v>
      </c>
      <c r="H21" s="133">
        <v>-11576.31</v>
      </c>
      <c r="I21" s="132" t="s">
        <v>76</v>
      </c>
      <c r="J21" s="130" t="s">
        <v>96</v>
      </c>
      <c r="K21" s="132" t="s">
        <v>76</v>
      </c>
      <c r="L21" s="132" t="s">
        <v>76</v>
      </c>
      <c r="M21" s="130" t="s">
        <v>95</v>
      </c>
      <c r="N21" s="130" t="s">
        <v>94</v>
      </c>
      <c r="O21" s="130" t="s">
        <v>93</v>
      </c>
      <c r="P21" s="130"/>
      <c r="Q21" s="130" t="s">
        <v>92</v>
      </c>
      <c r="R21" s="130"/>
      <c r="S21" s="130"/>
      <c r="T21" s="130" t="s">
        <v>91</v>
      </c>
      <c r="U21" s="131">
        <v>44496.321099537039</v>
      </c>
      <c r="V21" s="130"/>
      <c r="W21" s="130" t="s">
        <v>72</v>
      </c>
      <c r="X21" s="130" t="s">
        <v>90</v>
      </c>
      <c r="Y21" s="130" t="s">
        <v>89</v>
      </c>
      <c r="Z21" s="129">
        <v>0</v>
      </c>
    </row>
    <row r="22" spans="1:26" ht="12.75" x14ac:dyDescent="0.2">
      <c r="A22" s="131">
        <v>44511</v>
      </c>
      <c r="B22" s="130" t="s">
        <v>88</v>
      </c>
      <c r="C22" s="130" t="s">
        <v>87</v>
      </c>
      <c r="D22" s="130" t="s">
        <v>86</v>
      </c>
      <c r="E22" s="130" t="s">
        <v>85</v>
      </c>
      <c r="F22" s="133">
        <v>250</v>
      </c>
      <c r="G22" s="133"/>
      <c r="H22" s="133">
        <v>250</v>
      </c>
      <c r="I22" s="132" t="s">
        <v>75</v>
      </c>
      <c r="J22" s="130" t="s">
        <v>84</v>
      </c>
      <c r="K22" s="132" t="s">
        <v>75</v>
      </c>
      <c r="L22" s="132" t="s">
        <v>75</v>
      </c>
      <c r="M22" s="130"/>
      <c r="N22" s="130"/>
      <c r="O22" s="130"/>
      <c r="P22" s="130" t="s">
        <v>83</v>
      </c>
      <c r="Q22" s="130"/>
      <c r="R22" s="130"/>
      <c r="S22" s="130"/>
      <c r="T22" s="130" t="s">
        <v>73</v>
      </c>
      <c r="U22" s="131">
        <v>44515.635451388887</v>
      </c>
      <c r="V22" s="130"/>
      <c r="W22" s="130" t="s">
        <v>72</v>
      </c>
      <c r="X22" s="130" t="s">
        <v>71</v>
      </c>
      <c r="Y22" s="130" t="s">
        <v>82</v>
      </c>
      <c r="Z22" s="129">
        <v>0</v>
      </c>
    </row>
    <row r="23" spans="1:26" ht="12.75" x14ac:dyDescent="0.2">
      <c r="A23" s="131">
        <v>44548</v>
      </c>
      <c r="B23" s="130" t="s">
        <v>81</v>
      </c>
      <c r="C23" s="130" t="s">
        <v>80</v>
      </c>
      <c r="D23" s="130" t="s">
        <v>79</v>
      </c>
      <c r="E23" s="130" t="s">
        <v>78</v>
      </c>
      <c r="F23" s="133">
        <v>596.77</v>
      </c>
      <c r="G23" s="133"/>
      <c r="H23" s="133">
        <v>596.77</v>
      </c>
      <c r="I23" s="132" t="s">
        <v>75</v>
      </c>
      <c r="J23" s="130" t="s">
        <v>77</v>
      </c>
      <c r="K23" s="132" t="s">
        <v>76</v>
      </c>
      <c r="L23" s="132" t="s">
        <v>75</v>
      </c>
      <c r="M23" s="130"/>
      <c r="N23" s="130"/>
      <c r="O23" s="130"/>
      <c r="P23" s="130" t="s">
        <v>74</v>
      </c>
      <c r="Q23" s="130"/>
      <c r="R23" s="130"/>
      <c r="S23" s="130"/>
      <c r="T23" s="130" t="s">
        <v>73</v>
      </c>
      <c r="U23" s="131">
        <v>44550.510671296295</v>
      </c>
      <c r="V23" s="130"/>
      <c r="W23" s="130" t="s">
        <v>72</v>
      </c>
      <c r="X23" s="130" t="s">
        <v>71</v>
      </c>
      <c r="Y23" s="130" t="s">
        <v>70</v>
      </c>
      <c r="Z23" s="129">
        <v>0</v>
      </c>
    </row>
    <row r="24" spans="1:26" ht="12.75" x14ac:dyDescent="0.2">
      <c r="A24" s="131"/>
      <c r="B24" s="130"/>
      <c r="C24" s="130"/>
      <c r="D24" s="130"/>
      <c r="E24" s="130"/>
      <c r="F24" s="133"/>
      <c r="G24" s="133"/>
      <c r="H24" s="133"/>
      <c r="I24" s="132"/>
      <c r="J24" s="130"/>
      <c r="K24" s="132"/>
      <c r="L24" s="132"/>
      <c r="M24" s="130"/>
      <c r="N24" s="130"/>
      <c r="O24" s="130"/>
      <c r="P24" s="130"/>
      <c r="Q24" s="130"/>
      <c r="R24" s="130"/>
      <c r="S24" s="130"/>
      <c r="T24" s="130"/>
      <c r="U24" s="131"/>
      <c r="V24" s="130"/>
      <c r="W24" s="130"/>
      <c r="X24" s="130"/>
      <c r="Y24" s="130"/>
      <c r="Z24" s="129"/>
    </row>
    <row r="25" spans="1:26" ht="12.75" x14ac:dyDescent="0.2">
      <c r="F25" s="126">
        <f>SUM(F15:F24)</f>
        <v>6239.84</v>
      </c>
      <c r="G25" s="126">
        <f>SUM(G15:G24)</f>
        <v>14867.31</v>
      </c>
    </row>
    <row r="26" spans="1:26" ht="12.75" x14ac:dyDescent="0.2">
      <c r="F26" s="128"/>
      <c r="G26" s="126"/>
      <c r="H26" s="128"/>
    </row>
    <row r="27" spans="1:26" ht="12.75" x14ac:dyDescent="0.2">
      <c r="A27" s="127"/>
      <c r="B27" s="126"/>
      <c r="C27" s="126"/>
      <c r="F27" s="128" t="s">
        <v>69</v>
      </c>
      <c r="G27" s="126" t="s">
        <v>68</v>
      </c>
      <c r="H27" s="128" t="s">
        <v>67</v>
      </c>
    </row>
    <row r="28" spans="1:26" ht="12.75" x14ac:dyDescent="0.2">
      <c r="A28" s="127"/>
      <c r="B28" s="126"/>
      <c r="C28" s="126"/>
    </row>
    <row r="29" spans="1:26" ht="12.75" x14ac:dyDescent="0.2">
      <c r="A29" s="127"/>
      <c r="B29" s="126"/>
      <c r="C29" s="126"/>
    </row>
    <row r="30" spans="1:26" ht="12.75" x14ac:dyDescent="0.2">
      <c r="A30" s="127"/>
      <c r="B30" s="126"/>
      <c r="C30" s="126"/>
    </row>
    <row r="31" spans="1:26" ht="12.75" x14ac:dyDescent="0.2">
      <c r="A31" s="127"/>
      <c r="B31" s="126"/>
      <c r="C31" s="126"/>
    </row>
    <row r="32" spans="1:26" ht="12.75" x14ac:dyDescent="0.2">
      <c r="A32" s="127"/>
      <c r="B32" s="126"/>
      <c r="C32" s="126"/>
    </row>
    <row r="33" spans="1:3" ht="12.75" x14ac:dyDescent="0.2">
      <c r="A33" s="127"/>
      <c r="B33" s="126"/>
      <c r="C33" s="126"/>
    </row>
    <row r="34" spans="1:3" ht="12.75" x14ac:dyDescent="0.2">
      <c r="A34" s="127"/>
      <c r="B34" s="126"/>
      <c r="C34" s="126"/>
    </row>
    <row r="35" spans="1:3" ht="12.75" x14ac:dyDescent="0.2">
      <c r="A35" s="127"/>
      <c r="B35" s="126"/>
      <c r="C35" s="126"/>
    </row>
    <row r="36" spans="1:3" ht="12.75" x14ac:dyDescent="0.2">
      <c r="A36" s="127"/>
      <c r="B36" s="126"/>
      <c r="C36" s="126"/>
    </row>
    <row r="37" spans="1:3" ht="12.75" x14ac:dyDescent="0.2">
      <c r="A37" s="127"/>
      <c r="B37" s="126"/>
      <c r="C37" s="126"/>
    </row>
  </sheetData>
  <mergeCells count="4">
    <mergeCell ref="A11:XFD12"/>
    <mergeCell ref="A9:XFD10"/>
    <mergeCell ref="A1:Z1"/>
    <mergeCell ref="A2:Z2"/>
  </mergeCells>
  <pageMargins left="0.70866141732283472" right="0.70866141732283472" top="0.74803149606299213" bottom="0.74803149606299213" header="0.31496062992125984" footer="0.31496062992125984"/>
  <pageSetup paperSize="8" scale="55" fitToHeight="0" orientation="landscape" r:id="rId1"/>
  <headerFooter>
    <oddFooter xml:space="preserve">&amp;LSwinhove Groep&amp;CPagina &amp;P van &amp;N&amp;R&amp;D   &amp;T 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elangrijk xmlns="eb997a42-8313-456f-be98-696f6b130106">false</Belangrijk>
    <Nieuws xmlns="eb997a42-8313-456f-be98-696f6b130106">false</Nieuws>
    <Belangrijk_Nieuws xmlns="eb997a42-8313-456f-be98-696f6b130106">false</Belangrijk_Nieuws>
    <Belangrijk_OR xmlns="eb997a42-8313-456f-be98-696f6b130106">false</Belangrijk_OR>
    <Ondernemingsraad xmlns="eb997a42-8313-456f-be98-696f6b130106">false</Ondernemingsraad>
    <Vitaliteit xmlns="eb997a42-8313-456f-be98-696f6b130106">false</Vitaliteit>
    <Belangrijk_Vitaliteit xmlns="eb997a42-8313-456f-be98-696f6b130106">false</Belangrijk_Vitaliteit>
    <lcf76f155ced4ddcb4097134ff3c332f xmlns="2a026216-2007-4693-90ba-dd62add9e21c">
      <Terms xmlns="http://schemas.microsoft.com/office/infopath/2007/PartnerControls"/>
    </lcf76f155ced4ddcb4097134ff3c332f>
    <TaxCatchAll xmlns="eb997a42-8313-456f-be98-696f6b130106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F33255E84D728458C386B4B21CAF9D8" ma:contentTypeVersion="17" ma:contentTypeDescription="Een nieuw document maken." ma:contentTypeScope="" ma:versionID="657a27f70c45883979bad537de2d3ca9">
  <xsd:schema xmlns:xsd="http://www.w3.org/2001/XMLSchema" xmlns:xs="http://www.w3.org/2001/XMLSchema" xmlns:p="http://schemas.microsoft.com/office/2006/metadata/properties" xmlns:ns2="eb997a42-8313-456f-be98-696f6b130106" xmlns:ns3="2a026216-2007-4693-90ba-dd62add9e21c" targetNamespace="http://schemas.microsoft.com/office/2006/metadata/properties" ma:root="true" ma:fieldsID="caa0204eefeac2b92409ffe0cabf686b" ns2:_="" ns3:_="">
    <xsd:import namespace="eb997a42-8313-456f-be98-696f6b130106"/>
    <xsd:import namespace="2a026216-2007-4693-90ba-dd62add9e21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2:Belangrijk" minOccurs="0"/>
                <xsd:element ref="ns2:Nieuws" minOccurs="0"/>
                <xsd:element ref="ns2:Ondernemingsraad" minOccurs="0"/>
                <xsd:element ref="ns2:Vitaliteit" minOccurs="0"/>
                <xsd:element ref="ns2:Belangrijk_Nieuws" minOccurs="0"/>
                <xsd:element ref="ns2:Belangrijk_OR" minOccurs="0"/>
                <xsd:element ref="ns2:Belangrijk_Vitaliteit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997a42-8313-456f-be98-696f6b13010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Belangrijk" ma:index="18" nillable="true" ma:displayName="Belangrijk" ma:default="0" ma:description="Heeft dit item extra aandacht nodig?" ma:internalName="Belangrijk">
      <xsd:simpleType>
        <xsd:restriction base="dms:Boolean"/>
      </xsd:simpleType>
    </xsd:element>
    <xsd:element name="Nieuws" ma:index="19" nillable="true" ma:displayName="Nieuws" ma:default="0" ma:description="Al het Swinhove nieuws" ma:internalName="Nieuws">
      <xsd:simpleType>
        <xsd:restriction base="dms:Boolean"/>
      </xsd:simpleType>
    </xsd:element>
    <xsd:element name="Ondernemingsraad" ma:index="20" nillable="true" ma:displayName="Ondernemingsraad" ma:default="0" ma:description="Betreft het nieuws van de OR?" ma:internalName="Ondernemingsraad">
      <xsd:simpleType>
        <xsd:restriction base="dms:Boolean"/>
      </xsd:simpleType>
    </xsd:element>
    <xsd:element name="Vitaliteit" ma:index="21" nillable="true" ma:displayName="Vitaliteit" ma:default="0" ma:description="Selecteer ja wanneer het vitaliteitsnieuws betreft." ma:internalName="Vitaliteit">
      <xsd:simpleType>
        <xsd:restriction base="dms:Boolean"/>
      </xsd:simpleType>
    </xsd:element>
    <xsd:element name="Belangrijk_Nieuws" ma:index="22" nillable="true" ma:displayName="Belangrijk_Nieuws" ma:default="0" ma:description="Wordt gebruikt om belangrijk nieuws in apart veld te duiden" ma:internalName="Belangrijk_Nieuws">
      <xsd:simpleType>
        <xsd:restriction base="dms:Boolean"/>
      </xsd:simpleType>
    </xsd:element>
    <xsd:element name="Belangrijk_OR" ma:index="23" nillable="true" ma:displayName="Belangrijk_OR" ma:default="0" ma:description="wordt gebruikt om belangrijk OR nieuws te duiden" ma:internalName="Belangrijk_OR">
      <xsd:simpleType>
        <xsd:restriction base="dms:Boolean"/>
      </xsd:simpleType>
    </xsd:element>
    <xsd:element name="Belangrijk_Vitaliteit" ma:index="24" nillable="true" ma:displayName="Belangrijk_Vitaliteit" ma:default="0" ma:description="Wordt gebruikt om belangrijk vitaliteitsnieuws te duiden in apart veld" ma:internalName="Belangrijk_Vitaliteit">
      <xsd:simpleType>
        <xsd:restriction base="dms:Boolean"/>
      </xsd:simpleType>
    </xsd:element>
    <xsd:element name="TaxCatchAll" ma:index="30" nillable="true" ma:displayName="Taxonomy Catch All Column" ma:hidden="true" ma:list="{9b10cae8-2f57-42d7-b0ec-d38611fa14b5}" ma:internalName="TaxCatchAll" ma:showField="CatchAllData" ma:web="eb997a42-8313-456f-be98-696f6b13010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026216-2007-4693-90ba-dd62add9e2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2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9" nillable="true" ma:taxonomy="true" ma:internalName="lcf76f155ced4ddcb4097134ff3c332f" ma:taxonomyFieldName="MediaServiceImageTags" ma:displayName="Afbeeldingtags" ma:readOnly="false" ma:fieldId="{5cf76f15-5ced-4ddc-b409-7134ff3c332f}" ma:taxonomyMulti="true" ma:sspId="4203ac30-b79b-4025-932d-a8593a25bfe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DCFF173-8FAC-4300-B68C-AB546D25F04D}">
  <ds:schemaRefs>
    <ds:schemaRef ds:uri="http://schemas.openxmlformats.org/package/2006/metadata/core-properties"/>
    <ds:schemaRef ds:uri="http://purl.org/dc/terms/"/>
    <ds:schemaRef ds:uri="eb997a42-8313-456f-be98-696f6b130106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2a026216-2007-4693-90ba-dd62add9e21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E945EE8-A511-4E35-B54F-D6937A51CE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997a42-8313-456f-be98-696f6b130106"/>
    <ds:schemaRef ds:uri="2a026216-2007-4693-90ba-dd62add9e2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41F14F2-2D01-4AFC-88C0-0030B618569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5</vt:i4>
      </vt:variant>
    </vt:vector>
  </HeadingPairs>
  <TitlesOfParts>
    <vt:vector size="11" baseType="lpstr">
      <vt:lpstr>Jaaroverzicht SvvS 2021</vt:lpstr>
      <vt:lpstr>Nota afrekening 2021</vt:lpstr>
      <vt:lpstr>11000 SvvS afr 2021</vt:lpstr>
      <vt:lpstr>11000 SvvS Banken 2021</vt:lpstr>
      <vt:lpstr>Facturen 2021</vt:lpstr>
      <vt:lpstr>GBR11000 dd 020322</vt:lpstr>
      <vt:lpstr>'11000 SvvS afr 2021'!Afdrukbereik</vt:lpstr>
      <vt:lpstr>'GBR11000 dd 020322'!Afdrukbereik</vt:lpstr>
      <vt:lpstr>'Jaaroverzicht SvvS 2021'!Afdrukbereik</vt:lpstr>
      <vt:lpstr>'Nota afrekening 2021'!Afdrukbereik</vt:lpstr>
      <vt:lpstr>'GBR11000 dd 020322'!Afdruktitels</vt:lpstr>
    </vt:vector>
  </TitlesOfParts>
  <Manager/>
  <Company>Swinhove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Diana Pak</dc:creator>
  <cp:keywords/>
  <dc:description/>
  <cp:lastModifiedBy>Ronald Roël</cp:lastModifiedBy>
  <cp:revision/>
  <cp:lastPrinted>2022-07-04T15:36:04Z</cp:lastPrinted>
  <dcterms:created xsi:type="dcterms:W3CDTF">2003-06-05T11:00:05Z</dcterms:created>
  <dcterms:modified xsi:type="dcterms:W3CDTF">2022-07-04T15:37:26Z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0x010100BF33255E84D728458C386B4B21CAF9D8</vt:lpwstr>
  </property>
  <property fmtid="{D5CDD505-2E9C-101B-9397-08002B2CF9AE}" pid="3" name="Order">
    <vt:r8>1788400</vt:r8>
  </property>
  <property fmtid="{D5CDD505-2E9C-101B-9397-08002B2CF9AE}" pid="4" name="MediaServiceImageTags">
    <vt:lpwstr/>
  </property>
</Properties>
</file>